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08" yWindow="-108" windowWidth="23256" windowHeight="12456" firstSheet="6" activeTab="11"/>
  </bookViews>
  <sheets>
    <sheet name="JANUARY 2024" sheetId="1" r:id="rId1"/>
    <sheet name="FEBRUARY 2024" sheetId="2" r:id="rId2"/>
    <sheet name="MARCH 2024" sheetId="3" r:id="rId3"/>
    <sheet name="APRIL 2024" sheetId="12" r:id="rId4"/>
    <sheet name="MAY 2024" sheetId="4" r:id="rId5"/>
    <sheet name="JUNE 2024 " sheetId="5" r:id="rId6"/>
    <sheet name="JULY 2024" sheetId="6" r:id="rId7"/>
    <sheet name="AUGUST 2024" sheetId="7" r:id="rId8"/>
    <sheet name="SEPTEMBER 2024" sheetId="8" r:id="rId9"/>
    <sheet name="OCTOBER 2024" sheetId="9" r:id="rId10"/>
    <sheet name="NOVEMBER 2024" sheetId="10" r:id="rId11"/>
    <sheet name="DECEMBER 2024" sheetId="11" r:id="rId12"/>
  </sheets>
  <externalReferences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2" l="1"/>
  <c r="K34" i="12"/>
  <c r="I34" i="12"/>
  <c r="J34" i="12"/>
  <c r="G34" i="12"/>
  <c r="G33" i="12"/>
  <c r="D33" i="12"/>
  <c r="L33" i="12" s="1"/>
  <c r="O33" i="12" s="1"/>
  <c r="G32" i="12"/>
  <c r="D32" i="12"/>
  <c r="L32" i="12" s="1"/>
  <c r="O32" i="12" s="1"/>
  <c r="G31" i="12"/>
  <c r="D31" i="12"/>
  <c r="L31" i="12" s="1"/>
  <c r="O31" i="12" s="1"/>
  <c r="G30" i="12"/>
  <c r="D30" i="12"/>
  <c r="L30" i="12" s="1"/>
  <c r="O30" i="12" s="1"/>
  <c r="G29" i="12"/>
  <c r="L29" i="12" s="1"/>
  <c r="O29" i="12" s="1"/>
  <c r="D29" i="12"/>
  <c r="G28" i="12"/>
  <c r="D28" i="12"/>
  <c r="L28" i="12" s="1"/>
  <c r="O28" i="12" s="1"/>
  <c r="G27" i="12"/>
  <c r="D27" i="12"/>
  <c r="L27" i="12" s="1"/>
  <c r="O27" i="12" s="1"/>
  <c r="G26" i="12"/>
  <c r="D26" i="12"/>
  <c r="L26" i="12" s="1"/>
  <c r="O26" i="12" s="1"/>
  <c r="G25" i="12"/>
  <c r="D25" i="12"/>
  <c r="L25" i="12" s="1"/>
  <c r="O25" i="12" s="1"/>
  <c r="L24" i="12"/>
  <c r="O24" i="12" s="1"/>
  <c r="G24" i="12"/>
  <c r="D24" i="12"/>
  <c r="G23" i="12"/>
  <c r="D23" i="12"/>
  <c r="L23" i="12" s="1"/>
  <c r="O23" i="12" s="1"/>
  <c r="G22" i="12"/>
  <c r="D22" i="12"/>
  <c r="L22" i="12" s="1"/>
  <c r="O22" i="12" s="1"/>
  <c r="G21" i="12"/>
  <c r="D21" i="12"/>
  <c r="L21" i="12" s="1"/>
  <c r="O21" i="12" s="1"/>
  <c r="G20" i="12"/>
  <c r="D20" i="12"/>
  <c r="L20" i="12" s="1"/>
  <c r="O20" i="12" s="1"/>
  <c r="G19" i="12"/>
  <c r="D19" i="12"/>
  <c r="L19" i="12" s="1"/>
  <c r="O19" i="12" s="1"/>
  <c r="G18" i="12"/>
  <c r="D18" i="12"/>
  <c r="L18" i="12" s="1"/>
  <c r="O18" i="12" s="1"/>
  <c r="G17" i="12"/>
  <c r="L17" i="12" s="1"/>
  <c r="O17" i="12" s="1"/>
  <c r="D17" i="12"/>
  <c r="G16" i="12"/>
  <c r="D16" i="12"/>
  <c r="L16" i="12" s="1"/>
  <c r="O16" i="12" s="1"/>
  <c r="G15" i="12"/>
  <c r="D15" i="12"/>
  <c r="L15" i="12" s="1"/>
  <c r="O15" i="12" s="1"/>
  <c r="G14" i="12"/>
  <c r="D14" i="12"/>
  <c r="L14" i="12" s="1"/>
  <c r="O14" i="12" s="1"/>
  <c r="G13" i="12"/>
  <c r="D13" i="12"/>
  <c r="L13" i="12" s="1"/>
  <c r="O13" i="12" s="1"/>
  <c r="L12" i="12"/>
  <c r="O12" i="12" s="1"/>
  <c r="G12" i="12"/>
  <c r="D12" i="12"/>
  <c r="G11" i="12"/>
  <c r="D11" i="12"/>
  <c r="L11" i="12" s="1"/>
  <c r="O11" i="12" s="1"/>
  <c r="G10" i="12"/>
  <c r="D10" i="12"/>
  <c r="L10" i="12" s="1"/>
  <c r="O10" i="12" s="1"/>
  <c r="G9" i="12"/>
  <c r="D9" i="12"/>
  <c r="L9" i="12" s="1"/>
  <c r="O9" i="12" s="1"/>
  <c r="G8" i="12"/>
  <c r="D8" i="12"/>
  <c r="L8" i="12" s="1"/>
  <c r="O8" i="12" s="1"/>
  <c r="G7" i="12"/>
  <c r="D7" i="12"/>
  <c r="L7" i="12" s="1"/>
  <c r="O7" i="12" s="1"/>
  <c r="G6" i="12"/>
  <c r="D6" i="12"/>
  <c r="L6" i="12" s="1"/>
  <c r="O6" i="12" s="1"/>
  <c r="G5" i="12"/>
  <c r="L5" i="12" s="1"/>
  <c r="O5" i="12" s="1"/>
  <c r="D5" i="12"/>
  <c r="O4" i="12"/>
  <c r="G4" i="12"/>
  <c r="D4" i="12"/>
  <c r="M4" i="12" s="1"/>
  <c r="M5" i="12" s="1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L35" i="11"/>
  <c r="K35" i="11"/>
  <c r="J35" i="11"/>
  <c r="I35" i="11"/>
  <c r="G34" i="11"/>
  <c r="D34" i="11"/>
  <c r="L34" i="11" s="1"/>
  <c r="O34" i="11" s="1"/>
  <c r="G33" i="11"/>
  <c r="D33" i="11"/>
  <c r="M33" i="11" s="1"/>
  <c r="L32" i="11"/>
  <c r="O32" i="11" s="1"/>
  <c r="G32" i="11"/>
  <c r="D32" i="11"/>
  <c r="G31" i="11"/>
  <c r="D31" i="11"/>
  <c r="M31" i="11" s="1"/>
  <c r="G30" i="11"/>
  <c r="D30" i="11"/>
  <c r="L30" i="11" s="1"/>
  <c r="O30" i="11" s="1"/>
  <c r="G29" i="11"/>
  <c r="D29" i="11"/>
  <c r="L29" i="11" s="1"/>
  <c r="O29" i="11" s="1"/>
  <c r="G28" i="11"/>
  <c r="D28" i="11"/>
  <c r="L28" i="11" s="1"/>
  <c r="O28" i="11" s="1"/>
  <c r="L27" i="11"/>
  <c r="O27" i="11" s="1"/>
  <c r="G27" i="11"/>
  <c r="D27" i="11"/>
  <c r="O26" i="11"/>
  <c r="G26" i="11"/>
  <c r="D26" i="11"/>
  <c r="G25" i="11"/>
  <c r="D25" i="11"/>
  <c r="L25" i="11" s="1"/>
  <c r="O25" i="11" s="1"/>
  <c r="O24" i="11"/>
  <c r="M24" i="11"/>
  <c r="M25" i="11" s="1"/>
  <c r="M26" i="11" s="1"/>
  <c r="M27" i="11" s="1"/>
  <c r="M28" i="11" s="1"/>
  <c r="M29" i="11" s="1"/>
  <c r="G24" i="11"/>
  <c r="D24" i="11"/>
  <c r="G23" i="11"/>
  <c r="D23" i="11"/>
  <c r="L23" i="11" s="1"/>
  <c r="O23" i="11" s="1"/>
  <c r="G22" i="11"/>
  <c r="D22" i="11"/>
  <c r="L22" i="11" s="1"/>
  <c r="O22" i="11" s="1"/>
  <c r="G21" i="11"/>
  <c r="D21" i="11"/>
  <c r="L21" i="11" s="1"/>
  <c r="O21" i="11" s="1"/>
  <c r="G20" i="11"/>
  <c r="D20" i="11"/>
  <c r="L20" i="11" s="1"/>
  <c r="O20" i="11" s="1"/>
  <c r="M19" i="11"/>
  <c r="M20" i="11" s="1"/>
  <c r="M21" i="11" s="1"/>
  <c r="M22" i="11" s="1"/>
  <c r="L19" i="11"/>
  <c r="O19" i="11" s="1"/>
  <c r="G19" i="11"/>
  <c r="D19" i="11"/>
  <c r="G18" i="11"/>
  <c r="D18" i="11"/>
  <c r="L18" i="11" s="1"/>
  <c r="O18" i="11" s="1"/>
  <c r="G17" i="11"/>
  <c r="D17" i="11"/>
  <c r="L17" i="11" s="1"/>
  <c r="O17" i="11" s="1"/>
  <c r="O16" i="11"/>
  <c r="G16" i="11"/>
  <c r="D16" i="11"/>
  <c r="O15" i="11"/>
  <c r="G15" i="11"/>
  <c r="D15" i="11"/>
  <c r="G14" i="11"/>
  <c r="D14" i="11"/>
  <c r="L14" i="11" s="1"/>
  <c r="O14" i="11" s="1"/>
  <c r="G13" i="11"/>
  <c r="D13" i="11"/>
  <c r="L13" i="11" s="1"/>
  <c r="O13" i="11" s="1"/>
  <c r="G12" i="11"/>
  <c r="D12" i="11"/>
  <c r="L12" i="11" s="1"/>
  <c r="O12" i="11" s="1"/>
  <c r="L11" i="11"/>
  <c r="O11" i="11" s="1"/>
  <c r="G11" i="11"/>
  <c r="D11" i="11"/>
  <c r="G10" i="11"/>
  <c r="D10" i="11"/>
  <c r="L10" i="11" s="1"/>
  <c r="O10" i="11" s="1"/>
  <c r="G9" i="11"/>
  <c r="D9" i="11"/>
  <c r="L9" i="11" s="1"/>
  <c r="O9" i="11" s="1"/>
  <c r="G8" i="11"/>
  <c r="D8" i="11"/>
  <c r="L8" i="11" s="1"/>
  <c r="O8" i="11" s="1"/>
  <c r="G7" i="11"/>
  <c r="D7" i="11"/>
  <c r="O7" i="11" s="1"/>
  <c r="G6" i="11"/>
  <c r="D6" i="11"/>
  <c r="L6" i="11" s="1"/>
  <c r="O6" i="11" s="1"/>
  <c r="G5" i="11"/>
  <c r="D5" i="11"/>
  <c r="L5" i="11" s="1"/>
  <c r="O5" i="11" s="1"/>
  <c r="M4" i="11"/>
  <c r="M5" i="11" s="1"/>
  <c r="M6" i="11" s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L4" i="11"/>
  <c r="O4" i="11" s="1"/>
  <c r="G4" i="11"/>
  <c r="D4" i="11"/>
  <c r="K34" i="10"/>
  <c r="L34" i="10"/>
  <c r="J34" i="10"/>
  <c r="I34" i="10"/>
  <c r="G33" i="10"/>
  <c r="D33" i="10"/>
  <c r="M33" i="10" s="1"/>
  <c r="G32" i="10"/>
  <c r="D32" i="10"/>
  <c r="L32" i="10" s="1"/>
  <c r="O32" i="10" s="1"/>
  <c r="L31" i="10"/>
  <c r="O31" i="10" s="1"/>
  <c r="G31" i="10"/>
  <c r="D31" i="10"/>
  <c r="G30" i="10"/>
  <c r="D30" i="10"/>
  <c r="L30" i="10" s="1"/>
  <c r="O30" i="10" s="1"/>
  <c r="G29" i="10"/>
  <c r="D29" i="10"/>
  <c r="L29" i="10" s="1"/>
  <c r="O29" i="10" s="1"/>
  <c r="G28" i="10"/>
  <c r="D28" i="10"/>
  <c r="L28" i="10" s="1"/>
  <c r="O28" i="10" s="1"/>
  <c r="G27" i="10"/>
  <c r="D27" i="10"/>
  <c r="L27" i="10" s="1"/>
  <c r="O27" i="10" s="1"/>
  <c r="G26" i="10"/>
  <c r="D26" i="10"/>
  <c r="L26" i="10" s="1"/>
  <c r="O26" i="10" s="1"/>
  <c r="G25" i="10"/>
  <c r="D25" i="10"/>
  <c r="L25" i="10" s="1"/>
  <c r="O25" i="10" s="1"/>
  <c r="L24" i="10"/>
  <c r="O24" i="10" s="1"/>
  <c r="G24" i="10"/>
  <c r="D24" i="10"/>
  <c r="G23" i="10"/>
  <c r="D23" i="10"/>
  <c r="L23" i="10" s="1"/>
  <c r="O23" i="10" s="1"/>
  <c r="G22" i="10"/>
  <c r="D22" i="10"/>
  <c r="O22" i="10" s="1"/>
  <c r="G21" i="10"/>
  <c r="D21" i="10"/>
  <c r="O21" i="10" s="1"/>
  <c r="G20" i="10"/>
  <c r="D20" i="10"/>
  <c r="L20" i="10" s="1"/>
  <c r="O20" i="10" s="1"/>
  <c r="L19" i="10"/>
  <c r="O19" i="10" s="1"/>
  <c r="G19" i="10"/>
  <c r="D19" i="10"/>
  <c r="G18" i="10"/>
  <c r="D18" i="10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G17" i="10"/>
  <c r="D17" i="10"/>
  <c r="L17" i="10" s="1"/>
  <c r="O17" i="10" s="1"/>
  <c r="G16" i="10"/>
  <c r="D16" i="10"/>
  <c r="L16" i="10" s="1"/>
  <c r="O16" i="10" s="1"/>
  <c r="G15" i="10"/>
  <c r="D15" i="10"/>
  <c r="L15" i="10" s="1"/>
  <c r="O15" i="10" s="1"/>
  <c r="L14" i="10"/>
  <c r="O14" i="10" s="1"/>
  <c r="G14" i="10"/>
  <c r="D14" i="10"/>
  <c r="G13" i="10"/>
  <c r="D13" i="10"/>
  <c r="L13" i="10" s="1"/>
  <c r="O13" i="10" s="1"/>
  <c r="G12" i="10"/>
  <c r="D12" i="10"/>
  <c r="L12" i="10" s="1"/>
  <c r="O12" i="10" s="1"/>
  <c r="G11" i="10"/>
  <c r="D11" i="10"/>
  <c r="L11" i="10" s="1"/>
  <c r="O11" i="10" s="1"/>
  <c r="G10" i="10"/>
  <c r="D10" i="10"/>
  <c r="L10" i="10" s="1"/>
  <c r="O10" i="10" s="1"/>
  <c r="G9" i="10"/>
  <c r="D9" i="10"/>
  <c r="L9" i="10" s="1"/>
  <c r="O9" i="10" s="1"/>
  <c r="G8" i="10"/>
  <c r="D8" i="10"/>
  <c r="L8" i="10" s="1"/>
  <c r="O8" i="10" s="1"/>
  <c r="G7" i="10"/>
  <c r="L7" i="10" s="1"/>
  <c r="O7" i="10" s="1"/>
  <c r="D7" i="10"/>
  <c r="G6" i="10"/>
  <c r="D6" i="10"/>
  <c r="L6" i="10" s="1"/>
  <c r="O6" i="10" s="1"/>
  <c r="G5" i="10"/>
  <c r="L5" i="10" s="1"/>
  <c r="O5" i="10" s="1"/>
  <c r="D5" i="10"/>
  <c r="G4" i="10"/>
  <c r="D4" i="10"/>
  <c r="M4" i="10" s="1"/>
  <c r="M5" i="10" s="1"/>
  <c r="M6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K35" i="9"/>
  <c r="J35" i="9"/>
  <c r="I35" i="9"/>
  <c r="G34" i="9"/>
  <c r="D34" i="9"/>
  <c r="L34" i="9" s="1"/>
  <c r="O34" i="9" s="1"/>
  <c r="G33" i="9"/>
  <c r="L33" i="9" s="1"/>
  <c r="O33" i="9" s="1"/>
  <c r="D33" i="9"/>
  <c r="G32" i="9"/>
  <c r="D32" i="9"/>
  <c r="L32" i="9" s="1"/>
  <c r="O32" i="9" s="1"/>
  <c r="G31" i="9"/>
  <c r="D31" i="9"/>
  <c r="L31" i="9" s="1"/>
  <c r="O31" i="9" s="1"/>
  <c r="G30" i="9"/>
  <c r="D30" i="9"/>
  <c r="L30" i="9" s="1"/>
  <c r="O30" i="9" s="1"/>
  <c r="G29" i="9"/>
  <c r="D29" i="9"/>
  <c r="L29" i="9" s="1"/>
  <c r="O29" i="9" s="1"/>
  <c r="L28" i="9"/>
  <c r="O28" i="9" s="1"/>
  <c r="G28" i="9"/>
  <c r="D28" i="9"/>
  <c r="G27" i="9"/>
  <c r="D27" i="9"/>
  <c r="L27" i="9" s="1"/>
  <c r="O27" i="9" s="1"/>
  <c r="G26" i="9"/>
  <c r="D26" i="9"/>
  <c r="L26" i="9" s="1"/>
  <c r="O26" i="9" s="1"/>
  <c r="G25" i="9"/>
  <c r="D25" i="9"/>
  <c r="L25" i="9" s="1"/>
  <c r="O25" i="9" s="1"/>
  <c r="G24" i="9"/>
  <c r="D24" i="9"/>
  <c r="L24" i="9" s="1"/>
  <c r="O24" i="9" s="1"/>
  <c r="G23" i="9"/>
  <c r="D23" i="9"/>
  <c r="L23" i="9" s="1"/>
  <c r="O23" i="9" s="1"/>
  <c r="G22" i="9"/>
  <c r="D22" i="9"/>
  <c r="L22" i="9" s="1"/>
  <c r="O22" i="9" s="1"/>
  <c r="G21" i="9"/>
  <c r="L21" i="9" s="1"/>
  <c r="O21" i="9" s="1"/>
  <c r="D21" i="9"/>
  <c r="G20" i="9"/>
  <c r="D20" i="9"/>
  <c r="L20" i="9" s="1"/>
  <c r="O20" i="9" s="1"/>
  <c r="G19" i="9"/>
  <c r="D19" i="9"/>
  <c r="L19" i="9" s="1"/>
  <c r="O19" i="9" s="1"/>
  <c r="G18" i="9"/>
  <c r="D18" i="9"/>
  <c r="L18" i="9" s="1"/>
  <c r="O18" i="9" s="1"/>
  <c r="G17" i="9"/>
  <c r="D17" i="9"/>
  <c r="L17" i="9" s="1"/>
  <c r="O17" i="9" s="1"/>
  <c r="L16" i="9"/>
  <c r="O16" i="9" s="1"/>
  <c r="G16" i="9"/>
  <c r="D16" i="9"/>
  <c r="G15" i="9"/>
  <c r="D15" i="9"/>
  <c r="L15" i="9" s="1"/>
  <c r="O15" i="9" s="1"/>
  <c r="G14" i="9"/>
  <c r="D14" i="9"/>
  <c r="L14" i="9" s="1"/>
  <c r="O14" i="9" s="1"/>
  <c r="G13" i="9"/>
  <c r="D13" i="9"/>
  <c r="L13" i="9" s="1"/>
  <c r="O13" i="9" s="1"/>
  <c r="G12" i="9"/>
  <c r="D12" i="9"/>
  <c r="L12" i="9" s="1"/>
  <c r="O12" i="9" s="1"/>
  <c r="G11" i="9"/>
  <c r="D11" i="9"/>
  <c r="L11" i="9" s="1"/>
  <c r="O11" i="9" s="1"/>
  <c r="G10" i="9"/>
  <c r="D10" i="9"/>
  <c r="L10" i="9" s="1"/>
  <c r="O10" i="9" s="1"/>
  <c r="G9" i="9"/>
  <c r="L9" i="9" s="1"/>
  <c r="O9" i="9" s="1"/>
  <c r="D9" i="9"/>
  <c r="G8" i="9"/>
  <c r="D8" i="9"/>
  <c r="L8" i="9" s="1"/>
  <c r="O8" i="9" s="1"/>
  <c r="G7" i="9"/>
  <c r="D7" i="9"/>
  <c r="L7" i="9" s="1"/>
  <c r="O7" i="9" s="1"/>
  <c r="G6" i="9"/>
  <c r="D6" i="9"/>
  <c r="L6" i="9" s="1"/>
  <c r="O6" i="9" s="1"/>
  <c r="G5" i="9"/>
  <c r="G35" i="9" s="1"/>
  <c r="D5" i="9"/>
  <c r="M4" i="9"/>
  <c r="M5" i="9" s="1"/>
  <c r="M6" i="9" s="1"/>
  <c r="M7" i="9" s="1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L4" i="9"/>
  <c r="O4" i="9" s="1"/>
  <c r="G4" i="9"/>
  <c r="D4" i="9"/>
  <c r="K34" i="8"/>
  <c r="J34" i="8"/>
  <c r="I34" i="8"/>
  <c r="G33" i="8"/>
  <c r="D33" i="8"/>
  <c r="L33" i="8" s="1"/>
  <c r="O33" i="8" s="1"/>
  <c r="G32" i="8"/>
  <c r="D32" i="8"/>
  <c r="L32" i="8" s="1"/>
  <c r="O32" i="8" s="1"/>
  <c r="G31" i="8"/>
  <c r="D31" i="8"/>
  <c r="L31" i="8" s="1"/>
  <c r="O31" i="8" s="1"/>
  <c r="G30" i="8"/>
  <c r="L30" i="8" s="1"/>
  <c r="O30" i="8" s="1"/>
  <c r="D30" i="8"/>
  <c r="L29" i="8"/>
  <c r="O29" i="8" s="1"/>
  <c r="G29" i="8"/>
  <c r="D29" i="8"/>
  <c r="G28" i="8"/>
  <c r="D28" i="8"/>
  <c r="L28" i="8" s="1"/>
  <c r="O28" i="8" s="1"/>
  <c r="G27" i="8"/>
  <c r="D27" i="8"/>
  <c r="L27" i="8" s="1"/>
  <c r="O27" i="8" s="1"/>
  <c r="G26" i="8"/>
  <c r="D26" i="8"/>
  <c r="L26" i="8" s="1"/>
  <c r="O26" i="8" s="1"/>
  <c r="L25" i="8"/>
  <c r="O25" i="8" s="1"/>
  <c r="G25" i="8"/>
  <c r="D25" i="8"/>
  <c r="G24" i="8"/>
  <c r="D24" i="8"/>
  <c r="L24" i="8" s="1"/>
  <c r="O24" i="8" s="1"/>
  <c r="G23" i="8"/>
  <c r="D23" i="8"/>
  <c r="L23" i="8" s="1"/>
  <c r="O23" i="8" s="1"/>
  <c r="G22" i="8"/>
  <c r="L22" i="8" s="1"/>
  <c r="O22" i="8" s="1"/>
  <c r="D22" i="8"/>
  <c r="G21" i="8"/>
  <c r="D21" i="8"/>
  <c r="L21" i="8" s="1"/>
  <c r="O21" i="8" s="1"/>
  <c r="G20" i="8"/>
  <c r="D20" i="8"/>
  <c r="L20" i="8" s="1"/>
  <c r="O20" i="8" s="1"/>
  <c r="G19" i="8"/>
  <c r="D19" i="8"/>
  <c r="L19" i="8" s="1"/>
  <c r="O19" i="8" s="1"/>
  <c r="G18" i="8"/>
  <c r="L18" i="8" s="1"/>
  <c r="O18" i="8" s="1"/>
  <c r="D18" i="8"/>
  <c r="L17" i="8"/>
  <c r="O17" i="8" s="1"/>
  <c r="G17" i="8"/>
  <c r="D17" i="8"/>
  <c r="G16" i="8"/>
  <c r="D16" i="8"/>
  <c r="L16" i="8" s="1"/>
  <c r="O16" i="8" s="1"/>
  <c r="G15" i="8"/>
  <c r="D15" i="8"/>
  <c r="L15" i="8" s="1"/>
  <c r="O15" i="8" s="1"/>
  <c r="G14" i="8"/>
  <c r="D14" i="8"/>
  <c r="L14" i="8" s="1"/>
  <c r="O14" i="8" s="1"/>
  <c r="L13" i="8"/>
  <c r="O13" i="8" s="1"/>
  <c r="G13" i="8"/>
  <c r="D13" i="8"/>
  <c r="G12" i="8"/>
  <c r="D12" i="8"/>
  <c r="L12" i="8" s="1"/>
  <c r="O12" i="8" s="1"/>
  <c r="G11" i="8"/>
  <c r="D11" i="8"/>
  <c r="L11" i="8" s="1"/>
  <c r="O11" i="8" s="1"/>
  <c r="G10" i="8"/>
  <c r="L10" i="8" s="1"/>
  <c r="O10" i="8" s="1"/>
  <c r="D10" i="8"/>
  <c r="G9" i="8"/>
  <c r="D9" i="8"/>
  <c r="L9" i="8" s="1"/>
  <c r="O9" i="8" s="1"/>
  <c r="G8" i="8"/>
  <c r="D8" i="8"/>
  <c r="L8" i="8" s="1"/>
  <c r="O8" i="8" s="1"/>
  <c r="G7" i="8"/>
  <c r="D7" i="8"/>
  <c r="L7" i="8" s="1"/>
  <c r="O7" i="8" s="1"/>
  <c r="G6" i="8"/>
  <c r="L6" i="8" s="1"/>
  <c r="O6" i="8" s="1"/>
  <c r="D6" i="8"/>
  <c r="L5" i="8"/>
  <c r="O5" i="8" s="1"/>
  <c r="G5" i="8"/>
  <c r="D5" i="8"/>
  <c r="G4" i="8"/>
  <c r="G34" i="8" s="1"/>
  <c r="D4" i="8"/>
  <c r="L4" i="8" s="1"/>
  <c r="O4" i="8" s="1"/>
  <c r="K35" i="7"/>
  <c r="J35" i="7"/>
  <c r="I35" i="7"/>
  <c r="G34" i="7"/>
  <c r="D34" i="7"/>
  <c r="L34" i="7" s="1"/>
  <c r="O34" i="7" s="1"/>
  <c r="O33" i="7"/>
  <c r="L33" i="7"/>
  <c r="G33" i="7"/>
  <c r="D33" i="7"/>
  <c r="G32" i="7"/>
  <c r="D32" i="7"/>
  <c r="L32" i="7" s="1"/>
  <c r="O32" i="7" s="1"/>
  <c r="G31" i="7"/>
  <c r="L31" i="7" s="1"/>
  <c r="O31" i="7" s="1"/>
  <c r="D31" i="7"/>
  <c r="G30" i="7"/>
  <c r="D30" i="7"/>
  <c r="L30" i="7" s="1"/>
  <c r="O30" i="7" s="1"/>
  <c r="G29" i="7"/>
  <c r="D29" i="7"/>
  <c r="L29" i="7" s="1"/>
  <c r="O29" i="7" s="1"/>
  <c r="G28" i="7"/>
  <c r="D28" i="7"/>
  <c r="L28" i="7" s="1"/>
  <c r="O28" i="7" s="1"/>
  <c r="G27" i="7"/>
  <c r="D27" i="7"/>
  <c r="L27" i="7" s="1"/>
  <c r="O27" i="7" s="1"/>
  <c r="L26" i="7"/>
  <c r="O26" i="7" s="1"/>
  <c r="G26" i="7"/>
  <c r="D26" i="7"/>
  <c r="G25" i="7"/>
  <c r="D25" i="7"/>
  <c r="L25" i="7" s="1"/>
  <c r="O25" i="7" s="1"/>
  <c r="G24" i="7"/>
  <c r="D24" i="7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G23" i="7"/>
  <c r="D23" i="7"/>
  <c r="L23" i="7" s="1"/>
  <c r="O23" i="7" s="1"/>
  <c r="G22" i="7"/>
  <c r="D22" i="7"/>
  <c r="L22" i="7" s="1"/>
  <c r="O22" i="7" s="1"/>
  <c r="G21" i="7"/>
  <c r="D21" i="7"/>
  <c r="L21" i="7" s="1"/>
  <c r="O21" i="7" s="1"/>
  <c r="G20" i="7"/>
  <c r="D20" i="7"/>
  <c r="L20" i="7" s="1"/>
  <c r="O20" i="7" s="1"/>
  <c r="G19" i="7"/>
  <c r="D19" i="7"/>
  <c r="L19" i="7" s="1"/>
  <c r="O19" i="7" s="1"/>
  <c r="O18" i="7"/>
  <c r="L18" i="7"/>
  <c r="G18" i="7"/>
  <c r="D18" i="7"/>
  <c r="G17" i="7"/>
  <c r="D17" i="7"/>
  <c r="L17" i="7" s="1"/>
  <c r="O17" i="7" s="1"/>
  <c r="G16" i="7"/>
  <c r="L16" i="7" s="1"/>
  <c r="O16" i="7" s="1"/>
  <c r="D16" i="7"/>
  <c r="G15" i="7"/>
  <c r="D15" i="7"/>
  <c r="M15" i="7" s="1"/>
  <c r="M16" i="7" s="1"/>
  <c r="M17" i="7" s="1"/>
  <c r="M18" i="7" s="1"/>
  <c r="M19" i="7" s="1"/>
  <c r="M20" i="7" s="1"/>
  <c r="G14" i="7"/>
  <c r="D14" i="7"/>
  <c r="L14" i="7" s="1"/>
  <c r="O14" i="7" s="1"/>
  <c r="O13" i="7"/>
  <c r="L13" i="7"/>
  <c r="G13" i="7"/>
  <c r="D13" i="7"/>
  <c r="G12" i="7"/>
  <c r="D12" i="7"/>
  <c r="L12" i="7" s="1"/>
  <c r="O12" i="7" s="1"/>
  <c r="M11" i="7"/>
  <c r="M12" i="7" s="1"/>
  <c r="M13" i="7" s="1"/>
  <c r="G11" i="7"/>
  <c r="L11" i="7" s="1"/>
  <c r="O11" i="7" s="1"/>
  <c r="D11" i="7"/>
  <c r="G10" i="7"/>
  <c r="D10" i="7"/>
  <c r="L10" i="7" s="1"/>
  <c r="O10" i="7" s="1"/>
  <c r="O9" i="7"/>
  <c r="G9" i="7"/>
  <c r="D9" i="7"/>
  <c r="O8" i="7"/>
  <c r="G8" i="7"/>
  <c r="D8" i="7"/>
  <c r="G7" i="7"/>
  <c r="D7" i="7"/>
  <c r="L7" i="7" s="1"/>
  <c r="O7" i="7" s="1"/>
  <c r="G6" i="7"/>
  <c r="D6" i="7"/>
  <c r="L6" i="7" s="1"/>
  <c r="O6" i="7" s="1"/>
  <c r="L5" i="7"/>
  <c r="O5" i="7" s="1"/>
  <c r="G5" i="7"/>
  <c r="D5" i="7"/>
  <c r="G4" i="7"/>
  <c r="G35" i="7" s="1"/>
  <c r="D4" i="7"/>
  <c r="M4" i="7" s="1"/>
  <c r="M5" i="7" s="1"/>
  <c r="M6" i="7" s="1"/>
  <c r="M7" i="7" s="1"/>
  <c r="N36" i="6"/>
  <c r="N37" i="6" s="1"/>
  <c r="K35" i="6"/>
  <c r="J35" i="6"/>
  <c r="G34" i="6"/>
  <c r="G32" i="6"/>
  <c r="D32" i="6"/>
  <c r="L32" i="6" s="1"/>
  <c r="O32" i="6" s="1"/>
  <c r="G31" i="6"/>
  <c r="D31" i="6"/>
  <c r="L31" i="6" s="1"/>
  <c r="O31" i="6" s="1"/>
  <c r="G30" i="6"/>
  <c r="D30" i="6"/>
  <c r="L30" i="6" s="1"/>
  <c r="O30" i="6" s="1"/>
  <c r="O29" i="6"/>
  <c r="G29" i="6"/>
  <c r="D29" i="6"/>
  <c r="M29" i="6" s="1"/>
  <c r="M30" i="6" s="1"/>
  <c r="M31" i="6" s="1"/>
  <c r="G28" i="6"/>
  <c r="D28" i="6"/>
  <c r="L28" i="6" s="1"/>
  <c r="O28" i="6" s="1"/>
  <c r="G27" i="6"/>
  <c r="D27" i="6"/>
  <c r="L27" i="6" s="1"/>
  <c r="O27" i="6" s="1"/>
  <c r="G26" i="6"/>
  <c r="D26" i="6"/>
  <c r="L26" i="6" s="1"/>
  <c r="O26" i="6" s="1"/>
  <c r="G25" i="6"/>
  <c r="D25" i="6"/>
  <c r="L25" i="6" s="1"/>
  <c r="O25" i="6" s="1"/>
  <c r="G24" i="6"/>
  <c r="D24" i="6"/>
  <c r="M24" i="6" s="1"/>
  <c r="M25" i="6" s="1"/>
  <c r="M26" i="6" s="1"/>
  <c r="M27" i="6" s="1"/>
  <c r="G23" i="6"/>
  <c r="D23" i="6"/>
  <c r="L23" i="6" s="1"/>
  <c r="O23" i="6" s="1"/>
  <c r="G22" i="6"/>
  <c r="D22" i="6"/>
  <c r="L22" i="6" s="1"/>
  <c r="O22" i="6" s="1"/>
  <c r="G21" i="6"/>
  <c r="D21" i="6"/>
  <c r="L21" i="6" s="1"/>
  <c r="O21" i="6" s="1"/>
  <c r="G20" i="6"/>
  <c r="D20" i="6"/>
  <c r="L20" i="6" s="1"/>
  <c r="O20" i="6" s="1"/>
  <c r="G19" i="6"/>
  <c r="D19" i="6"/>
  <c r="L19" i="6" s="1"/>
  <c r="O19" i="6" s="1"/>
  <c r="G18" i="6"/>
  <c r="L18" i="6" s="1"/>
  <c r="O18" i="6" s="1"/>
  <c r="D18" i="6"/>
  <c r="G17" i="6"/>
  <c r="D17" i="6"/>
  <c r="L17" i="6" s="1"/>
  <c r="O17" i="6" s="1"/>
  <c r="G16" i="6"/>
  <c r="D16" i="6"/>
  <c r="M16" i="6" s="1"/>
  <c r="M17" i="6" s="1"/>
  <c r="M18" i="6" s="1"/>
  <c r="M19" i="6" s="1"/>
  <c r="M20" i="6" s="1"/>
  <c r="M21" i="6" s="1"/>
  <c r="M22" i="6" s="1"/>
  <c r="G15" i="6"/>
  <c r="D15" i="6"/>
  <c r="L15" i="6" s="1"/>
  <c r="O15" i="6" s="1"/>
  <c r="G14" i="6"/>
  <c r="D14" i="6"/>
  <c r="L14" i="6" s="1"/>
  <c r="O14" i="6" s="1"/>
  <c r="G13" i="6"/>
  <c r="L13" i="6" s="1"/>
  <c r="O13" i="6" s="1"/>
  <c r="D13" i="6"/>
  <c r="G12" i="6"/>
  <c r="D12" i="6"/>
  <c r="M12" i="6" s="1"/>
  <c r="M13" i="6" s="1"/>
  <c r="M14" i="6" s="1"/>
  <c r="G11" i="6"/>
  <c r="D11" i="6"/>
  <c r="L11" i="6" s="1"/>
  <c r="O11" i="6" s="1"/>
  <c r="M10" i="6"/>
  <c r="G10" i="6"/>
  <c r="D10" i="6"/>
  <c r="L10" i="6" s="1"/>
  <c r="O10" i="6" s="1"/>
  <c r="D9" i="6"/>
  <c r="L9" i="6" s="1"/>
  <c r="O9" i="6" s="1"/>
  <c r="G8" i="6"/>
  <c r="D8" i="6"/>
  <c r="M8" i="6" s="1"/>
  <c r="G7" i="6"/>
  <c r="D7" i="6"/>
  <c r="L7" i="6" s="1"/>
  <c r="O7" i="6" s="1"/>
  <c r="G6" i="6"/>
  <c r="D6" i="6"/>
  <c r="L6" i="6" s="1"/>
  <c r="O6" i="6" s="1"/>
  <c r="G5" i="6"/>
  <c r="L5" i="6" s="1"/>
  <c r="O5" i="6" s="1"/>
  <c r="G4" i="6"/>
  <c r="G35" i="6" s="1"/>
  <c r="D4" i="6"/>
  <c r="M4" i="6" s="1"/>
  <c r="M5" i="6" s="1"/>
  <c r="M6" i="6" s="1"/>
  <c r="N34" i="5"/>
  <c r="N35" i="5" s="1"/>
  <c r="K32" i="5"/>
  <c r="J32" i="5"/>
  <c r="I32" i="5"/>
  <c r="O31" i="5"/>
  <c r="G31" i="5"/>
  <c r="D31" i="5"/>
  <c r="G30" i="5"/>
  <c r="D30" i="5"/>
  <c r="L30" i="5" s="1"/>
  <c r="O30" i="5" s="1"/>
  <c r="L29" i="5"/>
  <c r="O29" i="5" s="1"/>
  <c r="G29" i="5"/>
  <c r="D29" i="5"/>
  <c r="G28" i="5"/>
  <c r="D28" i="5"/>
  <c r="L28" i="5" s="1"/>
  <c r="O28" i="5" s="1"/>
  <c r="G27" i="5"/>
  <c r="D27" i="5"/>
  <c r="L27" i="5" s="1"/>
  <c r="O27" i="5" s="1"/>
  <c r="G26" i="5"/>
  <c r="D26" i="5"/>
  <c r="L26" i="5" s="1"/>
  <c r="O26" i="5" s="1"/>
  <c r="G25" i="5"/>
  <c r="D25" i="5"/>
  <c r="L25" i="5" s="1"/>
  <c r="O25" i="5" s="1"/>
  <c r="G24" i="5"/>
  <c r="D24" i="5"/>
  <c r="L24" i="5" s="1"/>
  <c r="O24" i="5" s="1"/>
  <c r="G23" i="5"/>
  <c r="D23" i="5"/>
  <c r="L23" i="5" s="1"/>
  <c r="O23" i="5" s="1"/>
  <c r="G22" i="5"/>
  <c r="L22" i="5" s="1"/>
  <c r="O22" i="5" s="1"/>
  <c r="D22" i="5"/>
  <c r="G21" i="5"/>
  <c r="D21" i="5"/>
  <c r="L21" i="5" s="1"/>
  <c r="O21" i="5" s="1"/>
  <c r="G20" i="5"/>
  <c r="D20" i="5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G19" i="5"/>
  <c r="D19" i="5"/>
  <c r="L19" i="5" s="1"/>
  <c r="O19" i="5" s="1"/>
  <c r="G18" i="5"/>
  <c r="D18" i="5"/>
  <c r="L18" i="5" s="1"/>
  <c r="O18" i="5" s="1"/>
  <c r="G17" i="5"/>
  <c r="L17" i="5" s="1"/>
  <c r="O17" i="5" s="1"/>
  <c r="D17" i="5"/>
  <c r="G16" i="5"/>
  <c r="D16" i="5"/>
  <c r="L16" i="5" s="1"/>
  <c r="O16" i="5" s="1"/>
  <c r="G15" i="5"/>
  <c r="D15" i="5"/>
  <c r="L15" i="5" s="1"/>
  <c r="O15" i="5" s="1"/>
  <c r="G14" i="5"/>
  <c r="D14" i="5"/>
  <c r="L14" i="5" s="1"/>
  <c r="O14" i="5" s="1"/>
  <c r="G13" i="5"/>
  <c r="D13" i="5"/>
  <c r="L13" i="5" s="1"/>
  <c r="O13" i="5" s="1"/>
  <c r="L12" i="5"/>
  <c r="O12" i="5" s="1"/>
  <c r="G12" i="5"/>
  <c r="D12" i="5"/>
  <c r="G11" i="5"/>
  <c r="D11" i="5"/>
  <c r="L11" i="5" s="1"/>
  <c r="O11" i="5" s="1"/>
  <c r="G10" i="5"/>
  <c r="D10" i="5"/>
  <c r="L10" i="5" s="1"/>
  <c r="O10" i="5" s="1"/>
  <c r="G9" i="5"/>
  <c r="D9" i="5"/>
  <c r="L9" i="5" s="1"/>
  <c r="O9" i="5" s="1"/>
  <c r="G8" i="5"/>
  <c r="D8" i="5"/>
  <c r="L8" i="5" s="1"/>
  <c r="O8" i="5" s="1"/>
  <c r="G7" i="5"/>
  <c r="D7" i="5"/>
  <c r="L7" i="5" s="1"/>
  <c r="O7" i="5" s="1"/>
  <c r="G6" i="5"/>
  <c r="D6" i="5"/>
  <c r="L6" i="5" s="1"/>
  <c r="O6" i="5" s="1"/>
  <c r="G5" i="5"/>
  <c r="L5" i="5" s="1"/>
  <c r="O5" i="5" s="1"/>
  <c r="D5" i="5"/>
  <c r="G4" i="5"/>
  <c r="D4" i="5"/>
  <c r="M4" i="5" s="1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N37" i="4"/>
  <c r="N38" i="4" s="1"/>
  <c r="K35" i="4"/>
  <c r="J35" i="4"/>
  <c r="I35" i="4"/>
  <c r="G34" i="4"/>
  <c r="D34" i="4"/>
  <c r="L34" i="4" s="1"/>
  <c r="O34" i="4" s="1"/>
  <c r="G33" i="4"/>
  <c r="D33" i="4"/>
  <c r="L33" i="4" s="1"/>
  <c r="O33" i="4" s="1"/>
  <c r="G32" i="4"/>
  <c r="D32" i="4"/>
  <c r="L32" i="4" s="1"/>
  <c r="O32" i="4" s="1"/>
  <c r="L31" i="4"/>
  <c r="O31" i="4" s="1"/>
  <c r="G31" i="4"/>
  <c r="D31" i="4"/>
  <c r="G30" i="4"/>
  <c r="D30" i="4"/>
  <c r="L30" i="4" s="1"/>
  <c r="O30" i="4" s="1"/>
  <c r="G29" i="4"/>
  <c r="D29" i="4"/>
  <c r="L29" i="4" s="1"/>
  <c r="O29" i="4" s="1"/>
  <c r="G28" i="4"/>
  <c r="D28" i="4"/>
  <c r="L28" i="4" s="1"/>
  <c r="O28" i="4" s="1"/>
  <c r="G27" i="4"/>
  <c r="D27" i="4"/>
  <c r="L27" i="4" s="1"/>
  <c r="O27" i="4" s="1"/>
  <c r="G26" i="4"/>
  <c r="D26" i="4"/>
  <c r="L26" i="4" s="1"/>
  <c r="O26" i="4" s="1"/>
  <c r="G25" i="4"/>
  <c r="D25" i="4"/>
  <c r="L25" i="4" s="1"/>
  <c r="O25" i="4" s="1"/>
  <c r="G24" i="4"/>
  <c r="L24" i="4" s="1"/>
  <c r="O24" i="4" s="1"/>
  <c r="D24" i="4"/>
  <c r="G23" i="4"/>
  <c r="D23" i="4"/>
  <c r="L23" i="4" s="1"/>
  <c r="O23" i="4" s="1"/>
  <c r="G22" i="4"/>
  <c r="D22" i="4"/>
  <c r="L22" i="4" s="1"/>
  <c r="O22" i="4" s="1"/>
  <c r="G21" i="4"/>
  <c r="D21" i="4"/>
  <c r="L21" i="4" s="1"/>
  <c r="O21" i="4" s="1"/>
  <c r="G20" i="4"/>
  <c r="D20" i="4"/>
  <c r="L20" i="4" s="1"/>
  <c r="O20" i="4" s="1"/>
  <c r="L19" i="4"/>
  <c r="O19" i="4" s="1"/>
  <c r="G19" i="4"/>
  <c r="D19" i="4"/>
  <c r="G18" i="4"/>
  <c r="D18" i="4"/>
  <c r="L18" i="4" s="1"/>
  <c r="O18" i="4" s="1"/>
  <c r="G17" i="4"/>
  <c r="D17" i="4"/>
  <c r="L17" i="4" s="1"/>
  <c r="O17" i="4" s="1"/>
  <c r="G16" i="4"/>
  <c r="D16" i="4"/>
  <c r="L16" i="4" s="1"/>
  <c r="O16" i="4" s="1"/>
  <c r="G15" i="4"/>
  <c r="D15" i="4"/>
  <c r="L15" i="4" s="1"/>
  <c r="O15" i="4" s="1"/>
  <c r="G14" i="4"/>
  <c r="D14" i="4"/>
  <c r="L14" i="4" s="1"/>
  <c r="O14" i="4" s="1"/>
  <c r="G13" i="4"/>
  <c r="D13" i="4"/>
  <c r="L13" i="4" s="1"/>
  <c r="O13" i="4" s="1"/>
  <c r="G12" i="4"/>
  <c r="L12" i="4" s="1"/>
  <c r="O12" i="4" s="1"/>
  <c r="D12" i="4"/>
  <c r="G11" i="4"/>
  <c r="D11" i="4"/>
  <c r="L11" i="4" s="1"/>
  <c r="O11" i="4" s="1"/>
  <c r="G10" i="4"/>
  <c r="D10" i="4"/>
  <c r="L10" i="4" s="1"/>
  <c r="O10" i="4" s="1"/>
  <c r="G9" i="4"/>
  <c r="D9" i="4"/>
  <c r="L9" i="4" s="1"/>
  <c r="O9" i="4" s="1"/>
  <c r="G8" i="4"/>
  <c r="D8" i="4"/>
  <c r="L8" i="4" s="1"/>
  <c r="O8" i="4" s="1"/>
  <c r="L7" i="4"/>
  <c r="O7" i="4" s="1"/>
  <c r="G7" i="4"/>
  <c r="D7" i="4"/>
  <c r="G6" i="4"/>
  <c r="D6" i="4"/>
  <c r="L6" i="4" s="1"/>
  <c r="O6" i="4" s="1"/>
  <c r="G5" i="4"/>
  <c r="G35" i="4" s="1"/>
  <c r="D5" i="4"/>
  <c r="L5" i="4" s="1"/>
  <c r="O5" i="4" s="1"/>
  <c r="G4" i="4"/>
  <c r="D4" i="4"/>
  <c r="M4" i="4" s="1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N37" i="3"/>
  <c r="N38" i="3" s="1"/>
  <c r="K35" i="3"/>
  <c r="J35" i="3"/>
  <c r="I35" i="3"/>
  <c r="H35" i="3"/>
  <c r="G34" i="3"/>
  <c r="D34" i="3"/>
  <c r="L34" i="3" s="1"/>
  <c r="O34" i="3" s="1"/>
  <c r="O33" i="3"/>
  <c r="L33" i="3"/>
  <c r="G33" i="3"/>
  <c r="D33" i="3"/>
  <c r="G32" i="3"/>
  <c r="D32" i="3"/>
  <c r="L32" i="3" s="1"/>
  <c r="O32" i="3" s="1"/>
  <c r="G31" i="3"/>
  <c r="L31" i="3" s="1"/>
  <c r="O31" i="3" s="1"/>
  <c r="D31" i="3"/>
  <c r="G30" i="3"/>
  <c r="D30" i="3"/>
  <c r="M30" i="3" s="1"/>
  <c r="M31" i="3" s="1"/>
  <c r="M32" i="3" s="1"/>
  <c r="M33" i="3" s="1"/>
  <c r="M34" i="3" s="1"/>
  <c r="G29" i="3"/>
  <c r="D29" i="3"/>
  <c r="L29" i="3" s="1"/>
  <c r="O29" i="3" s="1"/>
  <c r="O28" i="3"/>
  <c r="L28" i="3"/>
  <c r="G28" i="3"/>
  <c r="D28" i="3"/>
  <c r="O27" i="3"/>
  <c r="G27" i="3"/>
  <c r="D27" i="3"/>
  <c r="G26" i="3"/>
  <c r="D26" i="3"/>
  <c r="L26" i="3" s="1"/>
  <c r="O26" i="3" s="1"/>
  <c r="G25" i="3"/>
  <c r="D25" i="3"/>
  <c r="L25" i="3" s="1"/>
  <c r="O25" i="3" s="1"/>
  <c r="G24" i="3"/>
  <c r="D24" i="3"/>
  <c r="M24" i="3" s="1"/>
  <c r="M25" i="3" s="1"/>
  <c r="M26" i="3" s="1"/>
  <c r="M27" i="3" s="1"/>
  <c r="M28" i="3" s="1"/>
  <c r="L23" i="3"/>
  <c r="O23" i="3" s="1"/>
  <c r="G23" i="3"/>
  <c r="D23" i="3"/>
  <c r="O22" i="3"/>
  <c r="G22" i="3"/>
  <c r="D22" i="3"/>
  <c r="G21" i="3"/>
  <c r="D21" i="3"/>
  <c r="L21" i="3" s="1"/>
  <c r="O21" i="3" s="1"/>
  <c r="G20" i="3"/>
  <c r="L20" i="3" s="1"/>
  <c r="O20" i="3" s="1"/>
  <c r="D20" i="3"/>
  <c r="G19" i="3"/>
  <c r="D19" i="3"/>
  <c r="L19" i="3" s="1"/>
  <c r="O19" i="3" s="1"/>
  <c r="G18" i="3"/>
  <c r="D18" i="3"/>
  <c r="L18" i="3" s="1"/>
  <c r="O18" i="3" s="1"/>
  <c r="G17" i="3"/>
  <c r="D17" i="3"/>
  <c r="L17" i="3" s="1"/>
  <c r="O17" i="3" s="1"/>
  <c r="G16" i="3"/>
  <c r="D16" i="3"/>
  <c r="L16" i="3" s="1"/>
  <c r="O16" i="3" s="1"/>
  <c r="M15" i="3"/>
  <c r="M16" i="3" s="1"/>
  <c r="M17" i="3" s="1"/>
  <c r="M18" i="3" s="1"/>
  <c r="M19" i="3" s="1"/>
  <c r="L15" i="3"/>
  <c r="O15" i="3" s="1"/>
  <c r="G15" i="3"/>
  <c r="D15" i="3"/>
  <c r="G14" i="3"/>
  <c r="D14" i="3"/>
  <c r="L14" i="3" s="1"/>
  <c r="O14" i="3" s="1"/>
  <c r="G13" i="3"/>
  <c r="D13" i="3"/>
  <c r="L13" i="3" s="1"/>
  <c r="O13" i="3" s="1"/>
  <c r="G12" i="3"/>
  <c r="D12" i="3"/>
  <c r="L12" i="3" s="1"/>
  <c r="O12" i="3" s="1"/>
  <c r="G11" i="3"/>
  <c r="D11" i="3"/>
  <c r="L11" i="3" s="1"/>
  <c r="O11" i="3" s="1"/>
  <c r="L10" i="3"/>
  <c r="O10" i="3" s="1"/>
  <c r="G10" i="3"/>
  <c r="D10" i="3"/>
  <c r="O9" i="3"/>
  <c r="G9" i="3"/>
  <c r="D9" i="3"/>
  <c r="G8" i="3"/>
  <c r="D8" i="3"/>
  <c r="L8" i="3" s="1"/>
  <c r="O8" i="3" s="1"/>
  <c r="G7" i="3"/>
  <c r="D7" i="3"/>
  <c r="L7" i="3" s="1"/>
  <c r="O7" i="3" s="1"/>
  <c r="G6" i="3"/>
  <c r="D6" i="3"/>
  <c r="L6" i="3" s="1"/>
  <c r="O6" i="3" s="1"/>
  <c r="L5" i="3"/>
  <c r="O5" i="3" s="1"/>
  <c r="G5" i="3"/>
  <c r="D5" i="3"/>
  <c r="G4" i="3"/>
  <c r="G35" i="3" s="1"/>
  <c r="D4" i="3"/>
  <c r="M4" i="3" s="1"/>
  <c r="M5" i="3" s="1"/>
  <c r="M6" i="3" s="1"/>
  <c r="M7" i="3" s="1"/>
  <c r="M8" i="3" s="1"/>
  <c r="M9" i="3" s="1"/>
  <c r="M10" i="3" s="1"/>
  <c r="M11" i="3" s="1"/>
  <c r="M12" i="3" s="1"/>
  <c r="M13" i="3" s="1"/>
  <c r="K33" i="2"/>
  <c r="J33" i="2"/>
  <c r="H33" i="2"/>
  <c r="G32" i="2"/>
  <c r="L32" i="2" s="1"/>
  <c r="O32" i="2" s="1"/>
  <c r="D32" i="2"/>
  <c r="G31" i="2"/>
  <c r="D31" i="2"/>
  <c r="L31" i="2" s="1"/>
  <c r="O31" i="2" s="1"/>
  <c r="G30" i="2"/>
  <c r="D30" i="2"/>
  <c r="L30" i="2" s="1"/>
  <c r="O30" i="2" s="1"/>
  <c r="G29" i="2"/>
  <c r="D29" i="2"/>
  <c r="L29" i="2" s="1"/>
  <c r="O29" i="2" s="1"/>
  <c r="G28" i="2"/>
  <c r="D28" i="2"/>
  <c r="L28" i="2" s="1"/>
  <c r="O28" i="2" s="1"/>
  <c r="L27" i="2"/>
  <c r="O27" i="2" s="1"/>
  <c r="G27" i="2"/>
  <c r="D27" i="2"/>
  <c r="G26" i="2"/>
  <c r="D26" i="2"/>
  <c r="L26" i="2" s="1"/>
  <c r="O26" i="2" s="1"/>
  <c r="G25" i="2"/>
  <c r="D25" i="2"/>
  <c r="L25" i="2" s="1"/>
  <c r="O25" i="2" s="1"/>
  <c r="G24" i="2"/>
  <c r="D24" i="2"/>
  <c r="L24" i="2" s="1"/>
  <c r="O24" i="2" s="1"/>
  <c r="G23" i="2"/>
  <c r="D23" i="2"/>
  <c r="L23" i="2" s="1"/>
  <c r="O23" i="2" s="1"/>
  <c r="G22" i="2"/>
  <c r="D22" i="2"/>
  <c r="L22" i="2" s="1"/>
  <c r="O22" i="2" s="1"/>
  <c r="G21" i="2"/>
  <c r="D21" i="2"/>
  <c r="L21" i="2" s="1"/>
  <c r="O21" i="2" s="1"/>
  <c r="G20" i="2"/>
  <c r="L20" i="2" s="1"/>
  <c r="O20" i="2" s="1"/>
  <c r="D20" i="2"/>
  <c r="G19" i="2"/>
  <c r="D19" i="2"/>
  <c r="L19" i="2" s="1"/>
  <c r="O19" i="2" s="1"/>
  <c r="G18" i="2"/>
  <c r="D18" i="2"/>
  <c r="L18" i="2" s="1"/>
  <c r="O18" i="2" s="1"/>
  <c r="G17" i="2"/>
  <c r="D17" i="2"/>
  <c r="L17" i="2" s="1"/>
  <c r="O17" i="2" s="1"/>
  <c r="G16" i="2"/>
  <c r="D16" i="2"/>
  <c r="L16" i="2" s="1"/>
  <c r="O16" i="2" s="1"/>
  <c r="L15" i="2"/>
  <c r="O15" i="2" s="1"/>
  <c r="G15" i="2"/>
  <c r="D15" i="2"/>
  <c r="G14" i="2"/>
  <c r="D14" i="2"/>
  <c r="L14" i="2" s="1"/>
  <c r="O14" i="2" s="1"/>
  <c r="G13" i="2"/>
  <c r="D13" i="2"/>
  <c r="L13" i="2" s="1"/>
  <c r="O13" i="2" s="1"/>
  <c r="G12" i="2"/>
  <c r="D12" i="2"/>
  <c r="L12" i="2" s="1"/>
  <c r="O12" i="2" s="1"/>
  <c r="G11" i="2"/>
  <c r="D11" i="2"/>
  <c r="L11" i="2" s="1"/>
  <c r="O11" i="2" s="1"/>
  <c r="G10" i="2"/>
  <c r="D10" i="2"/>
  <c r="L10" i="2" s="1"/>
  <c r="O10" i="2" s="1"/>
  <c r="G9" i="2"/>
  <c r="D9" i="2"/>
  <c r="L9" i="2" s="1"/>
  <c r="O9" i="2" s="1"/>
  <c r="G8" i="2"/>
  <c r="L8" i="2" s="1"/>
  <c r="O8" i="2" s="1"/>
  <c r="D8" i="2"/>
  <c r="G7" i="2"/>
  <c r="D7" i="2"/>
  <c r="L7" i="2" s="1"/>
  <c r="O7" i="2" s="1"/>
  <c r="G6" i="2"/>
  <c r="G33" i="2" s="1"/>
  <c r="D6" i="2"/>
  <c r="L6" i="2" s="1"/>
  <c r="O6" i="2" s="1"/>
  <c r="G5" i="2"/>
  <c r="D5" i="2"/>
  <c r="L5" i="2" s="1"/>
  <c r="O5" i="2" s="1"/>
  <c r="G4" i="2"/>
  <c r="D4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L35" i="1"/>
  <c r="K35" i="1"/>
  <c r="J35" i="1"/>
  <c r="I35" i="1"/>
  <c r="G35" i="1"/>
  <c r="O34" i="1"/>
  <c r="M34" i="1"/>
  <c r="L34" i="1"/>
  <c r="G34" i="1"/>
  <c r="D34" i="1"/>
  <c r="O33" i="1"/>
  <c r="M33" i="1"/>
  <c r="L33" i="1"/>
  <c r="G33" i="1"/>
  <c r="D33" i="1"/>
  <c r="O32" i="1"/>
  <c r="M32" i="1"/>
  <c r="L32" i="1"/>
  <c r="G32" i="1"/>
  <c r="D32" i="1"/>
  <c r="O31" i="1"/>
  <c r="M31" i="1"/>
  <c r="L31" i="1"/>
  <c r="G31" i="1"/>
  <c r="D31" i="1"/>
  <c r="O30" i="1"/>
  <c r="M30" i="1"/>
  <c r="L30" i="1"/>
  <c r="G30" i="1"/>
  <c r="D30" i="1"/>
  <c r="O29" i="1"/>
  <c r="M29" i="1"/>
  <c r="L29" i="1"/>
  <c r="G29" i="1"/>
  <c r="D29" i="1"/>
  <c r="O28" i="1"/>
  <c r="M28" i="1"/>
  <c r="L28" i="1"/>
  <c r="G28" i="1"/>
  <c r="D28" i="1"/>
  <c r="O27" i="1"/>
  <c r="L27" i="1"/>
  <c r="G27" i="1"/>
  <c r="D27" i="1"/>
  <c r="O26" i="1"/>
  <c r="L26" i="1"/>
  <c r="G26" i="1"/>
  <c r="D26" i="1"/>
  <c r="O25" i="1"/>
  <c r="M25" i="1"/>
  <c r="L25" i="1"/>
  <c r="G25" i="1"/>
  <c r="D25" i="1"/>
  <c r="O24" i="1"/>
  <c r="M24" i="1"/>
  <c r="L24" i="1"/>
  <c r="G24" i="1"/>
  <c r="D24" i="1"/>
  <c r="O23" i="1"/>
  <c r="M23" i="1"/>
  <c r="L23" i="1"/>
  <c r="G23" i="1"/>
  <c r="D23" i="1"/>
  <c r="O22" i="1"/>
  <c r="M22" i="1"/>
  <c r="L22" i="1"/>
  <c r="G22" i="1"/>
  <c r="D22" i="1"/>
  <c r="O21" i="1"/>
  <c r="L21" i="1"/>
  <c r="G21" i="1"/>
  <c r="D21" i="1"/>
  <c r="O20" i="1"/>
  <c r="M20" i="1"/>
  <c r="L20" i="1"/>
  <c r="G20" i="1"/>
  <c r="D20" i="1"/>
  <c r="O19" i="1"/>
  <c r="M19" i="1"/>
  <c r="L19" i="1"/>
  <c r="G19" i="1"/>
  <c r="D19" i="1"/>
  <c r="O18" i="1"/>
  <c r="M18" i="1"/>
  <c r="L18" i="1"/>
  <c r="G18" i="1"/>
  <c r="D18" i="1"/>
  <c r="O17" i="1"/>
  <c r="M17" i="1"/>
  <c r="L17" i="1"/>
  <c r="G17" i="1"/>
  <c r="D17" i="1"/>
  <c r="O16" i="1"/>
  <c r="M16" i="1"/>
  <c r="L16" i="1"/>
  <c r="G16" i="1"/>
  <c r="D16" i="1"/>
  <c r="O15" i="1"/>
  <c r="M15" i="1"/>
  <c r="L15" i="1"/>
  <c r="G15" i="1"/>
  <c r="D15" i="1"/>
  <c r="O14" i="1"/>
  <c r="M14" i="1"/>
  <c r="L14" i="1"/>
  <c r="G14" i="1"/>
  <c r="D14" i="1"/>
  <c r="O13" i="1"/>
  <c r="M13" i="1"/>
  <c r="L13" i="1"/>
  <c r="G13" i="1"/>
  <c r="D13" i="1"/>
  <c r="O12" i="1"/>
  <c r="M12" i="1"/>
  <c r="L12" i="1"/>
  <c r="G12" i="1"/>
  <c r="D12" i="1"/>
  <c r="O11" i="1"/>
  <c r="M11" i="1"/>
  <c r="L11" i="1"/>
  <c r="G11" i="1"/>
  <c r="D11" i="1"/>
  <c r="O10" i="1"/>
  <c r="M10" i="1"/>
  <c r="L10" i="1"/>
  <c r="G10" i="1"/>
  <c r="D10" i="1"/>
  <c r="O9" i="1"/>
  <c r="M9" i="1"/>
  <c r="L9" i="1"/>
  <c r="G9" i="1"/>
  <c r="D9" i="1"/>
  <c r="O8" i="1"/>
  <c r="M8" i="1"/>
  <c r="L8" i="1"/>
  <c r="G8" i="1"/>
  <c r="D8" i="1"/>
  <c r="O7" i="1"/>
  <c r="M7" i="1"/>
  <c r="L7" i="1"/>
  <c r="G7" i="1"/>
  <c r="D7" i="1"/>
  <c r="O6" i="1"/>
  <c r="M6" i="1"/>
  <c r="L6" i="1"/>
  <c r="G6" i="1"/>
  <c r="D6" i="1"/>
  <c r="O5" i="1"/>
  <c r="M5" i="1"/>
  <c r="L5" i="1"/>
  <c r="G5" i="1"/>
  <c r="D5" i="1"/>
  <c r="O4" i="1"/>
  <c r="M4" i="1"/>
  <c r="G4" i="1"/>
  <c r="D4" i="1"/>
  <c r="L4" i="2" l="1"/>
  <c r="L24" i="3"/>
  <c r="O24" i="3" s="1"/>
  <c r="L4" i="3"/>
  <c r="L30" i="3"/>
  <c r="O30" i="3" s="1"/>
  <c r="L4" i="4"/>
  <c r="L35" i="9"/>
  <c r="L5" i="9"/>
  <c r="O5" i="9" s="1"/>
  <c r="M4" i="8"/>
  <c r="M5" i="8" s="1"/>
  <c r="M6" i="8" s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L4" i="7"/>
  <c r="L15" i="7"/>
  <c r="O15" i="7" s="1"/>
  <c r="L24" i="7"/>
  <c r="O24" i="7" s="1"/>
  <c r="L8" i="6"/>
  <c r="O8" i="6" s="1"/>
  <c r="L16" i="6"/>
  <c r="O16" i="6" s="1"/>
  <c r="L24" i="6"/>
  <c r="O24" i="6" s="1"/>
  <c r="L12" i="6"/>
  <c r="O12" i="6" s="1"/>
  <c r="L4" i="6"/>
  <c r="G32" i="5"/>
  <c r="L20" i="5"/>
  <c r="O20" i="5" s="1"/>
  <c r="L4" i="5"/>
  <c r="L33" i="11"/>
  <c r="O33" i="11" s="1"/>
  <c r="L31" i="11"/>
  <c r="O31" i="11" s="1"/>
  <c r="L33" i="10"/>
  <c r="O33" i="10" s="1"/>
  <c r="L18" i="10"/>
  <c r="O18" i="10" s="1"/>
  <c r="L4" i="10"/>
  <c r="O4" i="10" s="1"/>
  <c r="L33" i="2" l="1"/>
  <c r="O4" i="2"/>
  <c r="O4" i="3"/>
  <c r="L35" i="3"/>
  <c r="O4" i="4"/>
  <c r="L35" i="4"/>
  <c r="L35" i="7"/>
  <c r="O4" i="7"/>
  <c r="O4" i="6"/>
  <c r="L35" i="6"/>
  <c r="O4" i="5"/>
  <c r="L32" i="5"/>
</calcChain>
</file>

<file path=xl/sharedStrings.xml><?xml version="1.0" encoding="utf-8"?>
<sst xmlns="http://schemas.openxmlformats.org/spreadsheetml/2006/main" count="383" uniqueCount="37">
  <si>
    <t>DATE</t>
  </si>
  <si>
    <t>TANK 1, 3 &amp; 4</t>
  </si>
  <si>
    <t>LITRES INTO TANK</t>
  </si>
  <si>
    <t>ISSUED TO CALVES</t>
  </si>
  <si>
    <t>DISPOSED</t>
  </si>
  <si>
    <t>HARARE</t>
  </si>
  <si>
    <t>TOTAL</t>
  </si>
  <si>
    <t>BALANCE IN</t>
  </si>
  <si>
    <t>COWS IN</t>
  </si>
  <si>
    <t>AVARAGE</t>
  </si>
  <si>
    <t>A.M</t>
  </si>
  <si>
    <t>P.M</t>
  </si>
  <si>
    <t>OR WASTED</t>
  </si>
  <si>
    <t>RATIONS</t>
  </si>
  <si>
    <t>SALES</t>
  </si>
  <si>
    <t>D.Z.L</t>
  </si>
  <si>
    <t>YIELD</t>
  </si>
  <si>
    <t>TANK</t>
  </si>
  <si>
    <t>MILK</t>
  </si>
  <si>
    <t>PER COW</t>
  </si>
  <si>
    <t>BF</t>
  </si>
  <si>
    <t>CALVES CONSUMPTION</t>
  </si>
  <si>
    <t xml:space="preserve">SOUR MILK GIVEN TO MARICHO </t>
  </si>
  <si>
    <t>RATION</t>
  </si>
  <si>
    <t xml:space="preserve">SUMMARY </t>
  </si>
  <si>
    <t>HARARE SALES</t>
  </si>
  <si>
    <t>DZL COLLECTION</t>
  </si>
  <si>
    <t xml:space="preserve">DISPOSED SOUR MILK </t>
  </si>
  <si>
    <t>COWS IN MILK(Average)</t>
  </si>
  <si>
    <t>TOTALS</t>
  </si>
  <si>
    <t>SUMMARY</t>
  </si>
  <si>
    <t xml:space="preserve">CALVES </t>
  </si>
  <si>
    <t>DZL</t>
  </si>
  <si>
    <t>CALVES</t>
  </si>
  <si>
    <t xml:space="preserve">RATION </t>
  </si>
  <si>
    <t>TOTAL YIELD</t>
  </si>
  <si>
    <t xml:space="preserve">DZL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</si>
</sst>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0.0"/>
  </numFmts>
  <fonts count="27">
    <font>
      <sz val="11"/>
      <name val="Calibri"/>
    </font>
    <font>
      <b/>
      <sz val="9"/>
      <color rgb="FF000000"/>
      <name val="Calibri"/>
    </font>
    <font>
      <sz val="9"/>
      <color rgb="FF000000"/>
      <name val="Calibri"/>
    </font>
    <font>
      <sz val="11"/>
      <color rgb="FF000000"/>
      <name val="Calibri"/>
    </font>
    <font>
      <sz val="14"/>
      <color rgb="FFFF0000"/>
      <name val="Calibri"/>
    </font>
    <font>
      <sz val="11"/>
      <color rgb="FF5C9BD5"/>
      <name val="Tahoma"/>
    </font>
    <font>
      <sz val="11"/>
      <color rgb="FF99CCFF"/>
      <name val="Calibri"/>
    </font>
    <font>
      <b/>
      <sz val="11"/>
      <color rgb="FFFFCB00"/>
      <name val="Calibri"/>
    </font>
    <font>
      <b/>
      <sz val="11"/>
      <color rgb="FF98CC00"/>
      <name val="Calibri"/>
    </font>
    <font>
      <b/>
      <sz val="11"/>
      <color rgb="FFFF0000"/>
      <name val="Calibri"/>
    </font>
    <font>
      <b/>
      <sz val="11"/>
      <color rgb="FF9933FF"/>
      <name val="Calibri"/>
    </font>
    <font>
      <b/>
      <sz val="14"/>
      <color rgb="FFFF0000"/>
      <name val="Calibri"/>
    </font>
    <font>
      <b/>
      <sz val="11"/>
      <color rgb="FF6600CC"/>
      <name val="Calibri"/>
    </font>
    <font>
      <b/>
      <sz val="11"/>
      <color rgb="FF000000"/>
      <name val="Calibri"/>
    </font>
    <font>
      <b/>
      <sz val="11"/>
      <color rgb="FF993300"/>
      <name val="Calibri"/>
    </font>
    <font>
      <b/>
      <sz val="11"/>
      <color rgb="FFFF9900"/>
      <name val="Calibri"/>
    </font>
    <font>
      <b/>
      <sz val="11"/>
      <color rgb="FFFF6600"/>
      <name val="Calibri"/>
    </font>
    <font>
      <b/>
      <sz val="11"/>
      <color rgb="FF008000"/>
      <name val="Calibri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1"/>
      <color theme="5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</font>
    <font>
      <b/>
      <sz val="11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A8D08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E6E4E4"/>
        <bgColor indexed="64"/>
      </patternFill>
    </fill>
    <fill>
      <patternFill patternType="none"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3" xfId="0" applyFont="1" applyBorder="1" applyAlignment="1"/>
    <xf numFmtId="0" fontId="2" fillId="0" borderId="1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164" fontId="3" fillId="0" borderId="9" xfId="0" applyNumberFormat="1" applyFont="1" applyBorder="1" applyAlignment="1"/>
    <xf numFmtId="0" fontId="3" fillId="0" borderId="9" xfId="0" applyFont="1" applyBorder="1" applyAlignment="1"/>
    <xf numFmtId="165" fontId="3" fillId="0" borderId="9" xfId="0" applyNumberFormat="1" applyFont="1" applyBorder="1" applyAlignment="1"/>
    <xf numFmtId="0" fontId="3" fillId="2" borderId="0" xfId="0" applyFont="1" applyFill="1" applyAlignment="1"/>
    <xf numFmtId="0" fontId="4" fillId="0" borderId="9" xfId="0" applyFont="1" applyBorder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3" fillId="3" borderId="0" xfId="0" applyFont="1" applyFill="1" applyAlignment="1"/>
    <xf numFmtId="0" fontId="7" fillId="0" borderId="0" xfId="0" applyFont="1">
      <alignment vertical="center"/>
    </xf>
    <xf numFmtId="0" fontId="3" fillId="4" borderId="0" xfId="0" applyFont="1" applyFill="1" applyAlignment="1"/>
    <xf numFmtId="0" fontId="3" fillId="0" borderId="10" xfId="0" applyFont="1" applyBorder="1" applyAlignment="1"/>
    <xf numFmtId="165" fontId="3" fillId="0" borderId="10" xfId="0" applyNumberFormat="1" applyFont="1" applyBorder="1" applyAlignment="1"/>
    <xf numFmtId="0" fontId="8" fillId="0" borderId="0" xfId="0" applyFont="1">
      <alignment vertical="center"/>
    </xf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0" fontId="2" fillId="5" borderId="3" xfId="0" applyFont="1" applyFill="1" applyBorder="1" applyAlignment="1"/>
    <xf numFmtId="0" fontId="2" fillId="5" borderId="1" xfId="0" applyFont="1" applyFill="1" applyBorder="1" applyAlignment="1"/>
    <xf numFmtId="0" fontId="1" fillId="5" borderId="4" xfId="0" applyFont="1" applyFill="1" applyBorder="1" applyAlignment="1"/>
    <xf numFmtId="0" fontId="1" fillId="5" borderId="3" xfId="0" applyFont="1" applyFill="1" applyBorder="1" applyAlignment="1"/>
    <xf numFmtId="0" fontId="2" fillId="5" borderId="5" xfId="0" applyFont="1" applyFill="1" applyBorder="1" applyAlignment="1"/>
    <xf numFmtId="0" fontId="2" fillId="5" borderId="6" xfId="0" applyFont="1" applyFill="1" applyBorder="1" applyAlignment="1"/>
    <xf numFmtId="0" fontId="2" fillId="5" borderId="7" xfId="0" applyFont="1" applyFill="1" applyBorder="1" applyAlignment="1"/>
    <xf numFmtId="0" fontId="1" fillId="5" borderId="5" xfId="0" applyFont="1" applyFill="1" applyBorder="1" applyAlignment="1"/>
    <xf numFmtId="0" fontId="1" fillId="5" borderId="6" xfId="0" applyFont="1" applyFill="1" applyBorder="1" applyAlignment="1"/>
    <xf numFmtId="0" fontId="1" fillId="5" borderId="7" xfId="0" applyFont="1" applyFill="1" applyBorder="1" applyAlignment="1"/>
    <xf numFmtId="0" fontId="1" fillId="5" borderId="8" xfId="0" applyFont="1" applyFill="1" applyBorder="1" applyAlignment="1"/>
    <xf numFmtId="0" fontId="3" fillId="6" borderId="0" xfId="0" applyFont="1" applyFill="1" applyAlignment="1"/>
    <xf numFmtId="0" fontId="3" fillId="7" borderId="9" xfId="0" applyFont="1" applyFill="1" applyBorder="1" applyAlignment="1"/>
    <xf numFmtId="0" fontId="9" fillId="0" borderId="0" xfId="0" applyFont="1" applyAlignment="1"/>
    <xf numFmtId="0" fontId="9" fillId="0" borderId="9" xfId="0" applyFont="1" applyBorder="1" applyAlignment="1"/>
    <xf numFmtId="0" fontId="9" fillId="0" borderId="9" xfId="0" applyFont="1" applyFill="1" applyBorder="1" applyAlignment="1"/>
    <xf numFmtId="0" fontId="10" fillId="0" borderId="0" xfId="0" applyFont="1">
      <alignment vertical="center"/>
    </xf>
    <xf numFmtId="0" fontId="11" fillId="0" borderId="0" xfId="0" applyFont="1" applyAlignment="1"/>
    <xf numFmtId="164" fontId="11" fillId="4" borderId="9" xfId="0" applyNumberFormat="1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13" fillId="0" borderId="0" xfId="0" applyFont="1" applyAlignment="1"/>
    <xf numFmtId="0" fontId="13" fillId="0" borderId="9" xfId="0" applyFont="1" applyBorder="1" applyAlignment="1"/>
    <xf numFmtId="0" fontId="14" fillId="0" borderId="0" xfId="0" applyFont="1">
      <alignment vertical="center"/>
    </xf>
    <xf numFmtId="0" fontId="1" fillId="4" borderId="1" xfId="0" applyFont="1" applyFill="1" applyBorder="1" applyAlignment="1"/>
    <xf numFmtId="0" fontId="1" fillId="4" borderId="2" xfId="0" applyFont="1" applyFill="1" applyBorder="1" applyAlignment="1"/>
    <xf numFmtId="0" fontId="2" fillId="4" borderId="3" xfId="0" applyFont="1" applyFill="1" applyBorder="1" applyAlignment="1"/>
    <xf numFmtId="0" fontId="2" fillId="4" borderId="1" xfId="0" applyFont="1" applyFill="1" applyBorder="1" applyAlignment="1"/>
    <xf numFmtId="0" fontId="1" fillId="4" borderId="4" xfId="0" applyFont="1" applyFill="1" applyBorder="1" applyAlignment="1"/>
    <xf numFmtId="0" fontId="1" fillId="4" borderId="3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2" fillId="4" borderId="7" xfId="0" applyFont="1" applyFill="1" applyBorder="1" applyAlignment="1"/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1" fillId="4" borderId="7" xfId="0" applyFont="1" applyFill="1" applyBorder="1" applyAlignment="1"/>
    <xf numFmtId="0" fontId="1" fillId="4" borderId="8" xfId="0" applyFont="1" applyFill="1" applyBorder="1" applyAlignment="1"/>
    <xf numFmtId="164" fontId="9" fillId="0" borderId="9" xfId="0" applyNumberFormat="1" applyFont="1" applyBorder="1" applyAlignment="1"/>
    <xf numFmtId="165" fontId="9" fillId="0" borderId="9" xfId="0" applyNumberFormat="1" applyFont="1" applyBorder="1" applyAlignment="1"/>
    <xf numFmtId="0" fontId="15" fillId="0" borderId="0" xfId="0" applyFont="1">
      <alignment vertical="center"/>
    </xf>
    <xf numFmtId="0" fontId="3" fillId="8" borderId="0" xfId="0" applyFont="1" applyFill="1" applyAlignment="1"/>
    <xf numFmtId="0" fontId="16" fillId="0" borderId="0" xfId="0" applyFont="1">
      <alignment vertical="center"/>
    </xf>
    <xf numFmtId="0" fontId="1" fillId="9" borderId="1" xfId="0" applyFont="1" applyFill="1" applyBorder="1" applyAlignment="1"/>
    <xf numFmtId="0" fontId="1" fillId="9" borderId="2" xfId="0" applyFont="1" applyFill="1" applyBorder="1" applyAlignment="1"/>
    <xf numFmtId="0" fontId="2" fillId="9" borderId="3" xfId="0" applyFont="1" applyFill="1" applyBorder="1" applyAlignment="1"/>
    <xf numFmtId="0" fontId="2" fillId="9" borderId="1" xfId="0" applyFont="1" applyFill="1" applyBorder="1" applyAlignment="1"/>
    <xf numFmtId="0" fontId="1" fillId="9" borderId="4" xfId="0" applyFont="1" applyFill="1" applyBorder="1" applyAlignment="1"/>
    <xf numFmtId="0" fontId="1" fillId="9" borderId="3" xfId="0" applyFont="1" applyFill="1" applyBorder="1" applyAlignment="1"/>
    <xf numFmtId="0" fontId="2" fillId="9" borderId="5" xfId="0" applyFont="1" applyFill="1" applyBorder="1" applyAlignment="1"/>
    <xf numFmtId="0" fontId="2" fillId="9" borderId="6" xfId="0" applyFont="1" applyFill="1" applyBorder="1" applyAlignment="1"/>
    <xf numFmtId="0" fontId="2" fillId="9" borderId="7" xfId="0" applyFont="1" applyFill="1" applyBorder="1" applyAlignment="1"/>
    <xf numFmtId="0" fontId="1" fillId="9" borderId="5" xfId="0" applyFont="1" applyFill="1" applyBorder="1" applyAlignment="1"/>
    <xf numFmtId="0" fontId="1" fillId="9" borderId="6" xfId="0" applyFont="1" applyFill="1" applyBorder="1" applyAlignment="1"/>
    <xf numFmtId="0" fontId="1" fillId="9" borderId="7" xfId="0" applyFont="1" applyFill="1" applyBorder="1" applyAlignment="1"/>
    <xf numFmtId="0" fontId="1" fillId="9" borderId="8" xfId="0" applyFont="1" applyFill="1" applyBorder="1" applyAlignment="1"/>
    <xf numFmtId="0" fontId="17" fillId="0" borderId="0" xfId="0" applyFont="1">
      <alignment vertical="center"/>
    </xf>
    <xf numFmtId="0" fontId="18" fillId="10" borderId="1" xfId="0" applyFont="1" applyFill="1" applyBorder="1" applyAlignment="1"/>
    <xf numFmtId="0" fontId="18" fillId="10" borderId="2" xfId="0" applyFont="1" applyFill="1" applyBorder="1" applyAlignment="1"/>
    <xf numFmtId="0" fontId="19" fillId="10" borderId="3" xfId="0" applyFont="1" applyFill="1" applyBorder="1" applyAlignment="1"/>
    <xf numFmtId="0" fontId="19" fillId="10" borderId="1" xfId="0" applyFont="1" applyFill="1" applyBorder="1" applyAlignment="1"/>
    <xf numFmtId="0" fontId="18" fillId="10" borderId="4" xfId="0" applyFont="1" applyFill="1" applyBorder="1" applyAlignment="1"/>
    <xf numFmtId="0" fontId="18" fillId="10" borderId="3" xfId="0" applyFont="1" applyFill="1" applyBorder="1" applyAlignment="1"/>
    <xf numFmtId="0" fontId="0" fillId="0" borderId="0" xfId="0" applyAlignment="1"/>
    <xf numFmtId="0" fontId="19" fillId="10" borderId="5" xfId="0" applyFont="1" applyFill="1" applyBorder="1" applyAlignment="1"/>
    <xf numFmtId="0" fontId="19" fillId="10" borderId="6" xfId="0" applyFont="1" applyFill="1" applyBorder="1" applyAlignment="1"/>
    <xf numFmtId="0" fontId="19" fillId="10" borderId="7" xfId="0" applyFont="1" applyFill="1" applyBorder="1" applyAlignment="1"/>
    <xf numFmtId="0" fontId="18" fillId="10" borderId="5" xfId="0" applyFont="1" applyFill="1" applyBorder="1" applyAlignment="1"/>
    <xf numFmtId="0" fontId="18" fillId="10" borderId="6" xfId="0" applyFont="1" applyFill="1" applyBorder="1" applyAlignment="1"/>
    <xf numFmtId="0" fontId="18" fillId="10" borderId="7" xfId="0" applyFont="1" applyFill="1" applyBorder="1" applyAlignment="1"/>
    <xf numFmtId="0" fontId="18" fillId="10" borderId="8" xfId="0" applyFont="1" applyFill="1" applyBorder="1" applyAlignment="1"/>
    <xf numFmtId="0" fontId="0" fillId="11" borderId="0" xfId="0" applyFill="1" applyAlignment="1"/>
    <xf numFmtId="0" fontId="0" fillId="0" borderId="9" xfId="0" applyBorder="1" applyAlignment="1"/>
    <xf numFmtId="14" fontId="0" fillId="0" borderId="9" xfId="0" applyNumberFormat="1" applyBorder="1" applyAlignment="1"/>
    <xf numFmtId="165" fontId="0" fillId="0" borderId="9" xfId="0" applyNumberFormat="1" applyBorder="1" applyAlignment="1"/>
    <xf numFmtId="0" fontId="0" fillId="7" borderId="9" xfId="0" applyFill="1" applyBorder="1" applyAlignment="1"/>
    <xf numFmtId="165" fontId="0" fillId="7" borderId="9" xfId="0" applyNumberFormat="1" applyFill="1" applyBorder="1" applyAlignment="1"/>
    <xf numFmtId="0" fontId="0" fillId="0" borderId="9" xfId="0" applyFont="1" applyBorder="1" applyAlignment="1"/>
    <xf numFmtId="165" fontId="0" fillId="0" borderId="9" xfId="0" applyNumberFormat="1" applyFont="1" applyBorder="1" applyAlignment="1"/>
    <xf numFmtId="0" fontId="20" fillId="0" borderId="9" xfId="0" applyFont="1" applyBorder="1" applyAlignment="1"/>
    <xf numFmtId="0" fontId="21" fillId="0" borderId="0" xfId="0" applyFont="1" applyAlignment="1"/>
    <xf numFmtId="0" fontId="21" fillId="7" borderId="0" xfId="0" applyFont="1" applyFill="1" applyBorder="1" applyAlignment="1"/>
    <xf numFmtId="0" fontId="22" fillId="0" borderId="9" xfId="0" applyFont="1" applyBorder="1" applyAlignment="1"/>
    <xf numFmtId="0" fontId="18" fillId="0" borderId="1" xfId="0" applyFont="1" applyBorder="1" applyAlignment="1"/>
    <xf numFmtId="0" fontId="18" fillId="0" borderId="2" xfId="0" applyFont="1" applyBorder="1" applyAlignment="1"/>
    <xf numFmtId="0" fontId="19" fillId="0" borderId="3" xfId="0" applyFont="1" applyBorder="1" applyAlignment="1"/>
    <xf numFmtId="0" fontId="19" fillId="0" borderId="1" xfId="0" applyFont="1" applyBorder="1" applyAlignment="1"/>
    <xf numFmtId="0" fontId="18" fillId="0" borderId="4" xfId="0" applyFont="1" applyBorder="1" applyAlignment="1"/>
    <xf numFmtId="0" fontId="18" fillId="0" borderId="3" xfId="0" applyFont="1" applyBorder="1" applyAlignment="1"/>
    <xf numFmtId="0" fontId="19" fillId="0" borderId="5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8" fillId="0" borderId="5" xfId="0" applyFont="1" applyBorder="1" applyAlignment="1"/>
    <xf numFmtId="0" fontId="18" fillId="0" borderId="6" xfId="0" applyFont="1" applyBorder="1" applyAlignment="1"/>
    <xf numFmtId="0" fontId="18" fillId="0" borderId="7" xfId="0" applyFont="1" applyBorder="1" applyAlignment="1"/>
    <xf numFmtId="0" fontId="18" fillId="0" borderId="8" xfId="0" applyFont="1" applyBorder="1" applyAlignment="1"/>
    <xf numFmtId="0" fontId="0" fillId="12" borderId="0" xfId="0" applyFill="1" applyAlignment="1"/>
    <xf numFmtId="14" fontId="0" fillId="7" borderId="9" xfId="0" applyNumberFormat="1" applyFill="1" applyBorder="1" applyAlignment="1"/>
    <xf numFmtId="0" fontId="0" fillId="7" borderId="0" xfId="0" applyFill="1" applyAlignment="1"/>
    <xf numFmtId="0" fontId="23" fillId="0" borderId="9" xfId="0" applyFont="1" applyBorder="1" applyAlignment="1"/>
    <xf numFmtId="0" fontId="24" fillId="0" borderId="9" xfId="0" applyFont="1" applyBorder="1" applyAlignment="1"/>
    <xf numFmtId="0" fontId="25" fillId="0" borderId="0" xfId="0" applyFont="1" applyAlignment="1"/>
    <xf numFmtId="0" fontId="25" fillId="7" borderId="0" xfId="0" applyFont="1" applyFill="1" applyBorder="1" applyAlignment="1"/>
    <xf numFmtId="0" fontId="26" fillId="0" borderId="0" xfId="0" applyFont="1" applyAlignment="1"/>
    <xf numFmtId="0" fontId="26" fillId="7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www.wps.cn/officeDocument/2020/cellImage" Target="NUL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JANUARY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'[1]JANUARY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'[1]JANUARY 2024'!$A$3:$A$35</c:f>
              <c:strCache>
                <c:ptCount val="33"/>
                <c:pt idx="0">
                  <c:v>BF</c:v>
                </c:pt>
                <c:pt idx="1">
                  <c:v>45292</c:v>
                </c:pt>
                <c:pt idx="2">
                  <c:v>45293</c:v>
                </c:pt>
                <c:pt idx="3">
                  <c:v>45294</c:v>
                </c:pt>
                <c:pt idx="4">
                  <c:v>45295</c:v>
                </c:pt>
                <c:pt idx="5">
                  <c:v>45296</c:v>
                </c:pt>
                <c:pt idx="6">
                  <c:v>45297</c:v>
                </c:pt>
                <c:pt idx="7">
                  <c:v>45298</c:v>
                </c:pt>
                <c:pt idx="8">
                  <c:v>45299</c:v>
                </c:pt>
                <c:pt idx="9">
                  <c:v>45300</c:v>
                </c:pt>
                <c:pt idx="10">
                  <c:v>45301</c:v>
                </c:pt>
                <c:pt idx="11">
                  <c:v>45302</c:v>
                </c:pt>
                <c:pt idx="12">
                  <c:v>45303</c:v>
                </c:pt>
                <c:pt idx="13">
                  <c:v>45304</c:v>
                </c:pt>
                <c:pt idx="14">
                  <c:v>45305</c:v>
                </c:pt>
                <c:pt idx="15">
                  <c:v>45306</c:v>
                </c:pt>
                <c:pt idx="16">
                  <c:v>45307</c:v>
                </c:pt>
                <c:pt idx="17">
                  <c:v>45308</c:v>
                </c:pt>
                <c:pt idx="18">
                  <c:v>45309</c:v>
                </c:pt>
                <c:pt idx="19">
                  <c:v>45310</c:v>
                </c:pt>
                <c:pt idx="20">
                  <c:v>45311</c:v>
                </c:pt>
                <c:pt idx="21">
                  <c:v>45312</c:v>
                </c:pt>
                <c:pt idx="22">
                  <c:v>45313</c:v>
                </c:pt>
                <c:pt idx="23">
                  <c:v>45314</c:v>
                </c:pt>
                <c:pt idx="24">
                  <c:v>45315</c:v>
                </c:pt>
                <c:pt idx="25">
                  <c:v>45316</c:v>
                </c:pt>
                <c:pt idx="26">
                  <c:v>45317</c:v>
                </c:pt>
                <c:pt idx="27">
                  <c:v>45318</c:v>
                </c:pt>
                <c:pt idx="28">
                  <c:v>45319</c:v>
                </c:pt>
                <c:pt idx="29">
                  <c:v>45320</c:v>
                </c:pt>
                <c:pt idx="30">
                  <c:v>45321</c:v>
                </c:pt>
                <c:pt idx="31">
                  <c:v>45322</c:v>
                </c:pt>
                <c:pt idx="32">
                  <c:v>TOTAL</c:v>
                </c:pt>
              </c:strCache>
            </c:strRef>
          </c:cat>
          <c:val>
            <c:numRef>
              <c:f>'[1]JANUARY 2024'!$L$3:$L$35</c:f>
              <c:numCache>
                <c:formatCode>General</c:formatCode>
                <c:ptCount val="33"/>
                <c:pt idx="1">
                  <c:v>13380</c:v>
                </c:pt>
                <c:pt idx="2">
                  <c:v>13625</c:v>
                </c:pt>
                <c:pt idx="3">
                  <c:v>13570</c:v>
                </c:pt>
                <c:pt idx="4">
                  <c:v>13600</c:v>
                </c:pt>
                <c:pt idx="5">
                  <c:v>13060</c:v>
                </c:pt>
                <c:pt idx="6">
                  <c:v>14190</c:v>
                </c:pt>
                <c:pt idx="7">
                  <c:v>13200</c:v>
                </c:pt>
                <c:pt idx="8">
                  <c:v>15770</c:v>
                </c:pt>
                <c:pt idx="9">
                  <c:v>13120</c:v>
                </c:pt>
                <c:pt idx="10">
                  <c:v>13990</c:v>
                </c:pt>
                <c:pt idx="11">
                  <c:v>14410</c:v>
                </c:pt>
                <c:pt idx="12">
                  <c:v>13670</c:v>
                </c:pt>
                <c:pt idx="13">
                  <c:v>14890</c:v>
                </c:pt>
                <c:pt idx="14">
                  <c:v>14640</c:v>
                </c:pt>
                <c:pt idx="15">
                  <c:v>14220</c:v>
                </c:pt>
                <c:pt idx="16">
                  <c:v>13585</c:v>
                </c:pt>
                <c:pt idx="17">
                  <c:v>14870</c:v>
                </c:pt>
                <c:pt idx="18">
                  <c:v>10200</c:v>
                </c:pt>
                <c:pt idx="19">
                  <c:v>15815</c:v>
                </c:pt>
                <c:pt idx="20">
                  <c:v>13625</c:v>
                </c:pt>
                <c:pt idx="21">
                  <c:v>14880</c:v>
                </c:pt>
                <c:pt idx="22">
                  <c:v>14460</c:v>
                </c:pt>
                <c:pt idx="23">
                  <c:v>12385</c:v>
                </c:pt>
                <c:pt idx="24">
                  <c:v>15085</c:v>
                </c:pt>
                <c:pt idx="25">
                  <c:v>12500</c:v>
                </c:pt>
                <c:pt idx="26">
                  <c:v>14200</c:v>
                </c:pt>
                <c:pt idx="27">
                  <c:v>13440</c:v>
                </c:pt>
                <c:pt idx="28">
                  <c:v>14406</c:v>
                </c:pt>
                <c:pt idx="29">
                  <c:v>12160</c:v>
                </c:pt>
                <c:pt idx="30">
                  <c:v>12535</c:v>
                </c:pt>
                <c:pt idx="31">
                  <c:v>12343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2-46BE-9153-7961457CC188}"/>
            </c:ext>
          </c:extLst>
        </c:ser>
        <c:ser>
          <c:idx val="1"/>
          <c:order val="1"/>
          <c:tx>
            <c:strRef>
              <c:f>'[1]JANUARY 2024'!$N$1:$N$2</c:f>
              <c:strCache>
                <c:ptCount val="1"/>
                <c:pt idx="0">
                  <c:v>COWS IN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'[1]JANUARY 2024'!$A$3:$A$35</c:f>
              <c:strCache>
                <c:ptCount val="33"/>
                <c:pt idx="0">
                  <c:v>BF</c:v>
                </c:pt>
                <c:pt idx="1">
                  <c:v>45292</c:v>
                </c:pt>
                <c:pt idx="2">
                  <c:v>45293</c:v>
                </c:pt>
                <c:pt idx="3">
                  <c:v>45294</c:v>
                </c:pt>
                <c:pt idx="4">
                  <c:v>45295</c:v>
                </c:pt>
                <c:pt idx="5">
                  <c:v>45296</c:v>
                </c:pt>
                <c:pt idx="6">
                  <c:v>45297</c:v>
                </c:pt>
                <c:pt idx="7">
                  <c:v>45298</c:v>
                </c:pt>
                <c:pt idx="8">
                  <c:v>45299</c:v>
                </c:pt>
                <c:pt idx="9">
                  <c:v>45300</c:v>
                </c:pt>
                <c:pt idx="10">
                  <c:v>45301</c:v>
                </c:pt>
                <c:pt idx="11">
                  <c:v>45302</c:v>
                </c:pt>
                <c:pt idx="12">
                  <c:v>45303</c:v>
                </c:pt>
                <c:pt idx="13">
                  <c:v>45304</c:v>
                </c:pt>
                <c:pt idx="14">
                  <c:v>45305</c:v>
                </c:pt>
                <c:pt idx="15">
                  <c:v>45306</c:v>
                </c:pt>
                <c:pt idx="16">
                  <c:v>45307</c:v>
                </c:pt>
                <c:pt idx="17">
                  <c:v>45308</c:v>
                </c:pt>
                <c:pt idx="18">
                  <c:v>45309</c:v>
                </c:pt>
                <c:pt idx="19">
                  <c:v>45310</c:v>
                </c:pt>
                <c:pt idx="20">
                  <c:v>45311</c:v>
                </c:pt>
                <c:pt idx="21">
                  <c:v>45312</c:v>
                </c:pt>
                <c:pt idx="22">
                  <c:v>45313</c:v>
                </c:pt>
                <c:pt idx="23">
                  <c:v>45314</c:v>
                </c:pt>
                <c:pt idx="24">
                  <c:v>45315</c:v>
                </c:pt>
                <c:pt idx="25">
                  <c:v>45316</c:v>
                </c:pt>
                <c:pt idx="26">
                  <c:v>45317</c:v>
                </c:pt>
                <c:pt idx="27">
                  <c:v>45318</c:v>
                </c:pt>
                <c:pt idx="28">
                  <c:v>45319</c:v>
                </c:pt>
                <c:pt idx="29">
                  <c:v>45320</c:v>
                </c:pt>
                <c:pt idx="30">
                  <c:v>45321</c:v>
                </c:pt>
                <c:pt idx="31">
                  <c:v>45322</c:v>
                </c:pt>
                <c:pt idx="32">
                  <c:v>TOTAL</c:v>
                </c:pt>
              </c:strCache>
            </c:strRef>
          </c:cat>
          <c:val>
            <c:numRef>
              <c:f>'[1]JANUARY 2024'!$N$3:$N$35</c:f>
              <c:numCache>
                <c:formatCode>General</c:formatCode>
                <c:ptCount val="33"/>
                <c:pt idx="0">
                  <c:v>713</c:v>
                </c:pt>
                <c:pt idx="1">
                  <c:v>710</c:v>
                </c:pt>
                <c:pt idx="2">
                  <c:v>708</c:v>
                </c:pt>
                <c:pt idx="3">
                  <c:v>706</c:v>
                </c:pt>
                <c:pt idx="4">
                  <c:v>693</c:v>
                </c:pt>
                <c:pt idx="5">
                  <c:v>693</c:v>
                </c:pt>
                <c:pt idx="6">
                  <c:v>713</c:v>
                </c:pt>
                <c:pt idx="7">
                  <c:v>733</c:v>
                </c:pt>
                <c:pt idx="8">
                  <c:v>731</c:v>
                </c:pt>
                <c:pt idx="9">
                  <c:v>731</c:v>
                </c:pt>
                <c:pt idx="10">
                  <c:v>731</c:v>
                </c:pt>
                <c:pt idx="11">
                  <c:v>729</c:v>
                </c:pt>
                <c:pt idx="12">
                  <c:v>728</c:v>
                </c:pt>
                <c:pt idx="13">
                  <c:v>738</c:v>
                </c:pt>
                <c:pt idx="14">
                  <c:v>730</c:v>
                </c:pt>
                <c:pt idx="15">
                  <c:v>730</c:v>
                </c:pt>
                <c:pt idx="16">
                  <c:v>737</c:v>
                </c:pt>
                <c:pt idx="17">
                  <c:v>737</c:v>
                </c:pt>
                <c:pt idx="18">
                  <c:v>733</c:v>
                </c:pt>
                <c:pt idx="19">
                  <c:v>731</c:v>
                </c:pt>
                <c:pt idx="20">
                  <c:v>727</c:v>
                </c:pt>
                <c:pt idx="21">
                  <c:v>745</c:v>
                </c:pt>
                <c:pt idx="22">
                  <c:v>746</c:v>
                </c:pt>
                <c:pt idx="23">
                  <c:v>728</c:v>
                </c:pt>
                <c:pt idx="24">
                  <c:v>727</c:v>
                </c:pt>
                <c:pt idx="25">
                  <c:v>709</c:v>
                </c:pt>
                <c:pt idx="26">
                  <c:v>708</c:v>
                </c:pt>
                <c:pt idx="27">
                  <c:v>730</c:v>
                </c:pt>
                <c:pt idx="28">
                  <c:v>739</c:v>
                </c:pt>
                <c:pt idx="29">
                  <c:v>739</c:v>
                </c:pt>
                <c:pt idx="30">
                  <c:v>739</c:v>
                </c:pt>
                <c:pt idx="31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2-46BE-9153-7961457CC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823719152"/>
        <c:axId val="1823718320"/>
      </c:barChart>
      <c:lineChart>
        <c:grouping val="standard"/>
        <c:varyColors val="0"/>
        <c:ser>
          <c:idx val="2"/>
          <c:order val="2"/>
          <c:tx>
            <c:strRef>
              <c:f>'[1]JANUARY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'[1]JANUARY 2024'!$A$3:$A$35</c:f>
              <c:strCache>
                <c:ptCount val="33"/>
                <c:pt idx="0">
                  <c:v>BF</c:v>
                </c:pt>
                <c:pt idx="1">
                  <c:v>45292</c:v>
                </c:pt>
                <c:pt idx="2">
                  <c:v>45293</c:v>
                </c:pt>
                <c:pt idx="3">
                  <c:v>45294</c:v>
                </c:pt>
                <c:pt idx="4">
                  <c:v>45295</c:v>
                </c:pt>
                <c:pt idx="5">
                  <c:v>45296</c:v>
                </c:pt>
                <c:pt idx="6">
                  <c:v>45297</c:v>
                </c:pt>
                <c:pt idx="7">
                  <c:v>45298</c:v>
                </c:pt>
                <c:pt idx="8">
                  <c:v>45299</c:v>
                </c:pt>
                <c:pt idx="9">
                  <c:v>45300</c:v>
                </c:pt>
                <c:pt idx="10">
                  <c:v>45301</c:v>
                </c:pt>
                <c:pt idx="11">
                  <c:v>45302</c:v>
                </c:pt>
                <c:pt idx="12">
                  <c:v>45303</c:v>
                </c:pt>
                <c:pt idx="13">
                  <c:v>45304</c:v>
                </c:pt>
                <c:pt idx="14">
                  <c:v>45305</c:v>
                </c:pt>
                <c:pt idx="15">
                  <c:v>45306</c:v>
                </c:pt>
                <c:pt idx="16">
                  <c:v>45307</c:v>
                </c:pt>
                <c:pt idx="17">
                  <c:v>45308</c:v>
                </c:pt>
                <c:pt idx="18">
                  <c:v>45309</c:v>
                </c:pt>
                <c:pt idx="19">
                  <c:v>45310</c:v>
                </c:pt>
                <c:pt idx="20">
                  <c:v>45311</c:v>
                </c:pt>
                <c:pt idx="21">
                  <c:v>45312</c:v>
                </c:pt>
                <c:pt idx="22">
                  <c:v>45313</c:v>
                </c:pt>
                <c:pt idx="23">
                  <c:v>45314</c:v>
                </c:pt>
                <c:pt idx="24">
                  <c:v>45315</c:v>
                </c:pt>
                <c:pt idx="25">
                  <c:v>45316</c:v>
                </c:pt>
                <c:pt idx="26">
                  <c:v>45317</c:v>
                </c:pt>
                <c:pt idx="27">
                  <c:v>45318</c:v>
                </c:pt>
                <c:pt idx="28">
                  <c:v>45319</c:v>
                </c:pt>
                <c:pt idx="29">
                  <c:v>45320</c:v>
                </c:pt>
                <c:pt idx="30">
                  <c:v>45321</c:v>
                </c:pt>
                <c:pt idx="31">
                  <c:v>45322</c:v>
                </c:pt>
                <c:pt idx="32">
                  <c:v>TOTAL</c:v>
                </c:pt>
              </c:strCache>
            </c:strRef>
          </c:cat>
          <c:val>
            <c:numRef>
              <c:f>'[1]JANUARY 2024'!$O$3:$O$35</c:f>
              <c:numCache>
                <c:formatCode>General</c:formatCode>
                <c:ptCount val="33"/>
                <c:pt idx="1">
                  <c:v>18.845070422535212</c:v>
                </c:pt>
                <c:pt idx="2">
                  <c:v>19.244350282485875</c:v>
                </c:pt>
                <c:pt idx="3">
                  <c:v>19.220963172804531</c:v>
                </c:pt>
                <c:pt idx="4">
                  <c:v>19.624819624819626</c:v>
                </c:pt>
                <c:pt idx="5">
                  <c:v>18.845598845598847</c:v>
                </c:pt>
                <c:pt idx="6">
                  <c:v>19.901823281907433</c:v>
                </c:pt>
                <c:pt idx="7">
                  <c:v>18.00818553888131</c:v>
                </c:pt>
                <c:pt idx="8">
                  <c:v>21.573187414500683</c:v>
                </c:pt>
                <c:pt idx="9">
                  <c:v>17.948016415868672</c:v>
                </c:pt>
                <c:pt idx="10">
                  <c:v>19.138166894664842</c:v>
                </c:pt>
                <c:pt idx="11">
                  <c:v>19.766803840877916</c:v>
                </c:pt>
                <c:pt idx="12">
                  <c:v>18.777472527472529</c:v>
                </c:pt>
                <c:pt idx="13">
                  <c:v>20.176151761517616</c:v>
                </c:pt>
                <c:pt idx="14">
                  <c:v>20.054794520547944</c:v>
                </c:pt>
                <c:pt idx="15">
                  <c:v>19.479452054794521</c:v>
                </c:pt>
                <c:pt idx="16">
                  <c:v>18.432835820895523</c:v>
                </c:pt>
                <c:pt idx="17">
                  <c:v>20.1763907734057</c:v>
                </c:pt>
                <c:pt idx="18">
                  <c:v>13.915416098226467</c:v>
                </c:pt>
                <c:pt idx="19">
                  <c:v>21.634746922024625</c:v>
                </c:pt>
                <c:pt idx="20">
                  <c:v>18.741403026134801</c:v>
                </c:pt>
                <c:pt idx="21">
                  <c:v>19.973154362416107</c:v>
                </c:pt>
                <c:pt idx="22">
                  <c:v>19.383378016085789</c:v>
                </c:pt>
                <c:pt idx="23">
                  <c:v>17.012362637362639</c:v>
                </c:pt>
                <c:pt idx="24">
                  <c:v>20.74965612104539</c:v>
                </c:pt>
                <c:pt idx="25">
                  <c:v>17.630465444287729</c:v>
                </c:pt>
                <c:pt idx="26">
                  <c:v>20.056497175141242</c:v>
                </c:pt>
                <c:pt idx="27">
                  <c:v>18.410958904109588</c:v>
                </c:pt>
                <c:pt idx="28">
                  <c:v>19.493910690121787</c:v>
                </c:pt>
                <c:pt idx="29">
                  <c:v>16.454668470906629</c:v>
                </c:pt>
                <c:pt idx="30">
                  <c:v>16.96211096075778</c:v>
                </c:pt>
                <c:pt idx="31">
                  <c:v>16.702300405953991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52-46BE-9153-7961457CC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720816"/>
        <c:axId val="1823718736"/>
      </c:lineChart>
      <c:catAx>
        <c:axId val="182371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18320"/>
        <c:crosses val="autoZero"/>
        <c:auto val="1"/>
        <c:lblAlgn val="ctr"/>
        <c:lblOffset val="100"/>
        <c:noMultiLvlLbl val="0"/>
      </c:catAx>
      <c:valAx>
        <c:axId val="182371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19152"/>
        <c:crosses val="autoZero"/>
        <c:crossBetween val="between"/>
      </c:valAx>
      <c:valAx>
        <c:axId val="18237187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20816"/>
        <c:crosses val="max"/>
        <c:crossBetween val="between"/>
      </c:valAx>
      <c:catAx>
        <c:axId val="182372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3718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'[1]OCTOBER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'[1]OCTOBER 2024'!$A$3:$A$34</c:f>
              <c:strCache>
                <c:ptCount val="32"/>
                <c:pt idx="0">
                  <c:v>BF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  <c:pt idx="7">
                  <c:v>45572</c:v>
                </c:pt>
                <c:pt idx="8">
                  <c:v>45573</c:v>
                </c:pt>
                <c:pt idx="9">
                  <c:v>45574</c:v>
                </c:pt>
                <c:pt idx="10">
                  <c:v>45575</c:v>
                </c:pt>
                <c:pt idx="11">
                  <c:v>45576</c:v>
                </c:pt>
                <c:pt idx="12">
                  <c:v>45577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45581</c:v>
                </c:pt>
                <c:pt idx="17">
                  <c:v>45582</c:v>
                </c:pt>
                <c:pt idx="18">
                  <c:v>45583</c:v>
                </c:pt>
                <c:pt idx="19">
                  <c:v>45584</c:v>
                </c:pt>
                <c:pt idx="20">
                  <c:v>45585</c:v>
                </c:pt>
                <c:pt idx="21">
                  <c:v>45586</c:v>
                </c:pt>
                <c:pt idx="22">
                  <c:v>45587</c:v>
                </c:pt>
                <c:pt idx="23">
                  <c:v>45588</c:v>
                </c:pt>
                <c:pt idx="24">
                  <c:v>45589</c:v>
                </c:pt>
                <c:pt idx="25">
                  <c:v>45590</c:v>
                </c:pt>
                <c:pt idx="26">
                  <c:v>45591</c:v>
                </c:pt>
                <c:pt idx="27">
                  <c:v>45592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</c:strCache>
            </c:strRef>
          </c:cat>
          <c:val>
            <c:numRef>
              <c:f>'[1]OCTOBER 2024'!$L$3:$L$34</c:f>
              <c:numCache>
                <c:formatCode>General</c:formatCode>
                <c:ptCount val="32"/>
                <c:pt idx="1">
                  <c:v>27297</c:v>
                </c:pt>
                <c:pt idx="2">
                  <c:v>26453</c:v>
                </c:pt>
                <c:pt idx="3">
                  <c:v>27522</c:v>
                </c:pt>
                <c:pt idx="4">
                  <c:v>28122</c:v>
                </c:pt>
                <c:pt idx="5">
                  <c:v>27641</c:v>
                </c:pt>
                <c:pt idx="6">
                  <c:v>27688</c:v>
                </c:pt>
                <c:pt idx="7">
                  <c:v>27576</c:v>
                </c:pt>
                <c:pt idx="8">
                  <c:v>27752</c:v>
                </c:pt>
                <c:pt idx="9">
                  <c:v>27571</c:v>
                </c:pt>
                <c:pt idx="10">
                  <c:v>27770</c:v>
                </c:pt>
                <c:pt idx="11">
                  <c:v>28121</c:v>
                </c:pt>
                <c:pt idx="12">
                  <c:v>28913</c:v>
                </c:pt>
                <c:pt idx="13">
                  <c:v>29343</c:v>
                </c:pt>
                <c:pt idx="14">
                  <c:v>28256</c:v>
                </c:pt>
                <c:pt idx="15">
                  <c:v>22515</c:v>
                </c:pt>
                <c:pt idx="16">
                  <c:v>25672</c:v>
                </c:pt>
                <c:pt idx="17">
                  <c:v>26029</c:v>
                </c:pt>
                <c:pt idx="18">
                  <c:v>27438</c:v>
                </c:pt>
                <c:pt idx="19">
                  <c:v>27934</c:v>
                </c:pt>
                <c:pt idx="20">
                  <c:v>28018</c:v>
                </c:pt>
                <c:pt idx="21">
                  <c:v>27960</c:v>
                </c:pt>
                <c:pt idx="22">
                  <c:v>28418</c:v>
                </c:pt>
                <c:pt idx="23">
                  <c:v>26172</c:v>
                </c:pt>
                <c:pt idx="24">
                  <c:v>26045</c:v>
                </c:pt>
                <c:pt idx="25">
                  <c:v>28797</c:v>
                </c:pt>
                <c:pt idx="26">
                  <c:v>28696</c:v>
                </c:pt>
                <c:pt idx="27">
                  <c:v>28649</c:v>
                </c:pt>
                <c:pt idx="28">
                  <c:v>22494</c:v>
                </c:pt>
                <c:pt idx="29">
                  <c:v>18152</c:v>
                </c:pt>
                <c:pt idx="30">
                  <c:v>18346</c:v>
                </c:pt>
                <c:pt idx="31">
                  <c:v>20920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5-453D-A8E6-AD73B682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388864"/>
        <c:axId val="1226399264"/>
      </c:barChart>
      <c:lineChart>
        <c:grouping val="standard"/>
        <c:varyColors val="0"/>
        <c:ser>
          <c:idx val="1"/>
          <c:order val="1"/>
          <c:tx>
            <c:strRef>
              <c:f>'[1]OCTOBER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'[1]OCTOBER 2024'!$A$3:$A$34</c:f>
              <c:strCache>
                <c:ptCount val="32"/>
                <c:pt idx="0">
                  <c:v>BF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  <c:pt idx="7">
                  <c:v>45572</c:v>
                </c:pt>
                <c:pt idx="8">
                  <c:v>45573</c:v>
                </c:pt>
                <c:pt idx="9">
                  <c:v>45574</c:v>
                </c:pt>
                <c:pt idx="10">
                  <c:v>45575</c:v>
                </c:pt>
                <c:pt idx="11">
                  <c:v>45576</c:v>
                </c:pt>
                <c:pt idx="12">
                  <c:v>45577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45581</c:v>
                </c:pt>
                <c:pt idx="17">
                  <c:v>45582</c:v>
                </c:pt>
                <c:pt idx="18">
                  <c:v>45583</c:v>
                </c:pt>
                <c:pt idx="19">
                  <c:v>45584</c:v>
                </c:pt>
                <c:pt idx="20">
                  <c:v>45585</c:v>
                </c:pt>
                <c:pt idx="21">
                  <c:v>45586</c:v>
                </c:pt>
                <c:pt idx="22">
                  <c:v>45587</c:v>
                </c:pt>
                <c:pt idx="23">
                  <c:v>45588</c:v>
                </c:pt>
                <c:pt idx="24">
                  <c:v>45589</c:v>
                </c:pt>
                <c:pt idx="25">
                  <c:v>45590</c:v>
                </c:pt>
                <c:pt idx="26">
                  <c:v>45591</c:v>
                </c:pt>
                <c:pt idx="27">
                  <c:v>45592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</c:strCache>
            </c:strRef>
          </c:cat>
          <c:val>
            <c:numRef>
              <c:f>'[1]OCTOBER 2024'!$O$3:$O$34</c:f>
              <c:numCache>
                <c:formatCode>General</c:formatCode>
                <c:ptCount val="32"/>
                <c:pt idx="1">
                  <c:v>20.585972850678733</c:v>
                </c:pt>
                <c:pt idx="2">
                  <c:v>19.964528301886791</c:v>
                </c:pt>
                <c:pt idx="3">
                  <c:v>20.600299401197606</c:v>
                </c:pt>
                <c:pt idx="4">
                  <c:v>21.176204819277107</c:v>
                </c:pt>
                <c:pt idx="5">
                  <c:v>20.814006024096386</c:v>
                </c:pt>
                <c:pt idx="6">
                  <c:v>20.849397590361445</c:v>
                </c:pt>
                <c:pt idx="7">
                  <c:v>20.765060240963855</c:v>
                </c:pt>
                <c:pt idx="8">
                  <c:v>20.897590361445783</c:v>
                </c:pt>
                <c:pt idx="9">
                  <c:v>20.950607902735563</c:v>
                </c:pt>
                <c:pt idx="10">
                  <c:v>21.101823708206688</c:v>
                </c:pt>
                <c:pt idx="11">
                  <c:v>21.368541033434649</c:v>
                </c:pt>
                <c:pt idx="12">
                  <c:v>21.970364741641337</c:v>
                </c:pt>
                <c:pt idx="13">
                  <c:v>22.062406015037595</c:v>
                </c:pt>
                <c:pt idx="14">
                  <c:v>21.293142426526</c:v>
                </c:pt>
                <c:pt idx="15">
                  <c:v>16.992452830188679</c:v>
                </c:pt>
                <c:pt idx="16">
                  <c:v>19.375094339622642</c:v>
                </c:pt>
                <c:pt idx="17">
                  <c:v>20.037721324095457</c:v>
                </c:pt>
                <c:pt idx="18">
                  <c:v>21.122401847575059</c:v>
                </c:pt>
                <c:pt idx="19">
                  <c:v>21.504234026173979</c:v>
                </c:pt>
                <c:pt idx="20">
                  <c:v>21.568899153194764</c:v>
                </c:pt>
                <c:pt idx="21">
                  <c:v>21.474654377880185</c:v>
                </c:pt>
                <c:pt idx="22">
                  <c:v>21.826420890937019</c:v>
                </c:pt>
                <c:pt idx="23">
                  <c:v>20.101382488479263</c:v>
                </c:pt>
                <c:pt idx="24">
                  <c:v>20.003840245775731</c:v>
                </c:pt>
                <c:pt idx="25">
                  <c:v>22.168591224018474</c:v>
                </c:pt>
                <c:pt idx="26">
                  <c:v>22.193348801237434</c:v>
                </c:pt>
                <c:pt idx="27">
                  <c:v>22.054657428791376</c:v>
                </c:pt>
                <c:pt idx="28">
                  <c:v>17.383307573415767</c:v>
                </c:pt>
                <c:pt idx="29">
                  <c:v>14.027820710973725</c:v>
                </c:pt>
                <c:pt idx="30">
                  <c:v>14.221705426356589</c:v>
                </c:pt>
                <c:pt idx="31">
                  <c:v>16.217054263565892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5-453D-A8E6-AD73B682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397184"/>
        <c:axId val="1226387200"/>
      </c:lineChart>
      <c:catAx>
        <c:axId val="122638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399264"/>
        <c:crosses val="autoZero"/>
        <c:auto val="1"/>
        <c:lblAlgn val="ctr"/>
        <c:lblOffset val="100"/>
        <c:noMultiLvlLbl val="0"/>
      </c:catAx>
      <c:valAx>
        <c:axId val="12263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388864"/>
        <c:crosses val="autoZero"/>
        <c:crossBetween val="between"/>
      </c:valAx>
      <c:valAx>
        <c:axId val="12263872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397184"/>
        <c:crosses val="max"/>
        <c:crossBetween val="between"/>
      </c:valAx>
      <c:catAx>
        <c:axId val="122639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26387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NOV</a:t>
            </a:r>
            <a:r>
              <a:rPr lang="en-US" baseline="0"/>
              <a:t> MILK YIELDS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'[2]NOVEMBER 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'[2]NOVEMBER '!$A$3:$A$34</c:f>
              <c:strCache>
                <c:ptCount val="32"/>
                <c:pt idx="0">
                  <c:v>BF</c:v>
                </c:pt>
                <c:pt idx="1">
                  <c:v>45597</c:v>
                </c:pt>
                <c:pt idx="2">
                  <c:v>45598</c:v>
                </c:pt>
                <c:pt idx="3">
                  <c:v>45599</c:v>
                </c:pt>
                <c:pt idx="4">
                  <c:v>45600</c:v>
                </c:pt>
                <c:pt idx="5">
                  <c:v>45601</c:v>
                </c:pt>
                <c:pt idx="6">
                  <c:v>45602</c:v>
                </c:pt>
                <c:pt idx="7">
                  <c:v>45603</c:v>
                </c:pt>
                <c:pt idx="8">
                  <c:v>45604</c:v>
                </c:pt>
                <c:pt idx="9">
                  <c:v>45605</c:v>
                </c:pt>
                <c:pt idx="10">
                  <c:v>45606</c:v>
                </c:pt>
                <c:pt idx="11">
                  <c:v>45607</c:v>
                </c:pt>
                <c:pt idx="12">
                  <c:v>45608</c:v>
                </c:pt>
                <c:pt idx="13">
                  <c:v>45609</c:v>
                </c:pt>
                <c:pt idx="14">
                  <c:v>45610</c:v>
                </c:pt>
                <c:pt idx="15">
                  <c:v>45611</c:v>
                </c:pt>
                <c:pt idx="16">
                  <c:v>45612</c:v>
                </c:pt>
                <c:pt idx="17">
                  <c:v>45613</c:v>
                </c:pt>
                <c:pt idx="18">
                  <c:v>45614</c:v>
                </c:pt>
                <c:pt idx="19">
                  <c:v>45615</c:v>
                </c:pt>
                <c:pt idx="20">
                  <c:v>45616</c:v>
                </c:pt>
                <c:pt idx="21">
                  <c:v>45617</c:v>
                </c:pt>
                <c:pt idx="22">
                  <c:v>45618</c:v>
                </c:pt>
                <c:pt idx="23">
                  <c:v>45619</c:v>
                </c:pt>
                <c:pt idx="24">
                  <c:v>45620</c:v>
                </c:pt>
                <c:pt idx="25">
                  <c:v>45621</c:v>
                </c:pt>
                <c:pt idx="26">
                  <c:v>45622</c:v>
                </c:pt>
                <c:pt idx="27">
                  <c:v>45623</c:v>
                </c:pt>
                <c:pt idx="28">
                  <c:v>45624</c:v>
                </c:pt>
                <c:pt idx="29">
                  <c:v>45625</c:v>
                </c:pt>
                <c:pt idx="30">
                  <c:v>45626</c:v>
                </c:pt>
              </c:strCache>
            </c:strRef>
          </c:cat>
          <c:val>
            <c:numRef>
              <c:f>'[2]NOVEMBER '!$L$3:$L$34</c:f>
              <c:numCache>
                <c:formatCode>General</c:formatCode>
                <c:ptCount val="32"/>
                <c:pt idx="1">
                  <c:v>22727</c:v>
                </c:pt>
                <c:pt idx="2">
                  <c:v>25110</c:v>
                </c:pt>
                <c:pt idx="3">
                  <c:v>24543</c:v>
                </c:pt>
                <c:pt idx="4">
                  <c:v>25087</c:v>
                </c:pt>
                <c:pt idx="5">
                  <c:v>24755</c:v>
                </c:pt>
                <c:pt idx="6">
                  <c:v>23219</c:v>
                </c:pt>
                <c:pt idx="7">
                  <c:v>23421</c:v>
                </c:pt>
                <c:pt idx="8">
                  <c:v>22992</c:v>
                </c:pt>
                <c:pt idx="9">
                  <c:v>22693</c:v>
                </c:pt>
                <c:pt idx="10">
                  <c:v>23379</c:v>
                </c:pt>
                <c:pt idx="11">
                  <c:v>23754</c:v>
                </c:pt>
                <c:pt idx="12">
                  <c:v>25837</c:v>
                </c:pt>
                <c:pt idx="13">
                  <c:v>23719</c:v>
                </c:pt>
                <c:pt idx="14">
                  <c:v>25145</c:v>
                </c:pt>
                <c:pt idx="15">
                  <c:v>25806</c:v>
                </c:pt>
                <c:pt idx="16">
                  <c:v>25047</c:v>
                </c:pt>
                <c:pt idx="17">
                  <c:v>26433</c:v>
                </c:pt>
                <c:pt idx="18">
                  <c:v>25600</c:v>
                </c:pt>
                <c:pt idx="19">
                  <c:v>24347</c:v>
                </c:pt>
                <c:pt idx="20">
                  <c:v>27132</c:v>
                </c:pt>
                <c:pt idx="21">
                  <c:v>27200</c:v>
                </c:pt>
                <c:pt idx="22">
                  <c:v>25010</c:v>
                </c:pt>
                <c:pt idx="23">
                  <c:v>25910</c:v>
                </c:pt>
                <c:pt idx="24">
                  <c:v>25746</c:v>
                </c:pt>
                <c:pt idx="25">
                  <c:v>26574</c:v>
                </c:pt>
                <c:pt idx="26">
                  <c:v>27780</c:v>
                </c:pt>
                <c:pt idx="27">
                  <c:v>27508</c:v>
                </c:pt>
                <c:pt idx="28">
                  <c:v>26968</c:v>
                </c:pt>
                <c:pt idx="29">
                  <c:v>28055</c:v>
                </c:pt>
                <c:pt idx="30">
                  <c:v>26864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9-4AD5-867C-7E4DD19C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05135"/>
        <c:axId val="127800975"/>
      </c:barChart>
      <c:lineChart>
        <c:grouping val="standard"/>
        <c:varyColors val="0"/>
        <c:ser>
          <c:idx val="1"/>
          <c:order val="1"/>
          <c:tx>
            <c:strRef>
              <c:f>'[2]NOVEMBER 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'[2]NOVEMBER '!$A$3:$A$34</c:f>
              <c:strCache>
                <c:ptCount val="32"/>
                <c:pt idx="0">
                  <c:v>BF</c:v>
                </c:pt>
                <c:pt idx="1">
                  <c:v>45597</c:v>
                </c:pt>
                <c:pt idx="2">
                  <c:v>45598</c:v>
                </c:pt>
                <c:pt idx="3">
                  <c:v>45599</c:v>
                </c:pt>
                <c:pt idx="4">
                  <c:v>45600</c:v>
                </c:pt>
                <c:pt idx="5">
                  <c:v>45601</c:v>
                </c:pt>
                <c:pt idx="6">
                  <c:v>45602</c:v>
                </c:pt>
                <c:pt idx="7">
                  <c:v>45603</c:v>
                </c:pt>
                <c:pt idx="8">
                  <c:v>45604</c:v>
                </c:pt>
                <c:pt idx="9">
                  <c:v>45605</c:v>
                </c:pt>
                <c:pt idx="10">
                  <c:v>45606</c:v>
                </c:pt>
                <c:pt idx="11">
                  <c:v>45607</c:v>
                </c:pt>
                <c:pt idx="12">
                  <c:v>45608</c:v>
                </c:pt>
                <c:pt idx="13">
                  <c:v>45609</c:v>
                </c:pt>
                <c:pt idx="14">
                  <c:v>45610</c:v>
                </c:pt>
                <c:pt idx="15">
                  <c:v>45611</c:v>
                </c:pt>
                <c:pt idx="16">
                  <c:v>45612</c:v>
                </c:pt>
                <c:pt idx="17">
                  <c:v>45613</c:v>
                </c:pt>
                <c:pt idx="18">
                  <c:v>45614</c:v>
                </c:pt>
                <c:pt idx="19">
                  <c:v>45615</c:v>
                </c:pt>
                <c:pt idx="20">
                  <c:v>45616</c:v>
                </c:pt>
                <c:pt idx="21">
                  <c:v>45617</c:v>
                </c:pt>
                <c:pt idx="22">
                  <c:v>45618</c:v>
                </c:pt>
                <c:pt idx="23">
                  <c:v>45619</c:v>
                </c:pt>
                <c:pt idx="24">
                  <c:v>45620</c:v>
                </c:pt>
                <c:pt idx="25">
                  <c:v>45621</c:v>
                </c:pt>
                <c:pt idx="26">
                  <c:v>45622</c:v>
                </c:pt>
                <c:pt idx="27">
                  <c:v>45623</c:v>
                </c:pt>
                <c:pt idx="28">
                  <c:v>45624</c:v>
                </c:pt>
                <c:pt idx="29">
                  <c:v>45625</c:v>
                </c:pt>
                <c:pt idx="30">
                  <c:v>45626</c:v>
                </c:pt>
              </c:strCache>
            </c:strRef>
          </c:cat>
          <c:val>
            <c:numRef>
              <c:f>'[2]NOVEMBER '!$O$3:$O$34</c:f>
              <c:numCache>
                <c:formatCode>General</c:formatCode>
                <c:ptCount val="32"/>
                <c:pt idx="1">
                  <c:v>17.658896658896658</c:v>
                </c:pt>
                <c:pt idx="2">
                  <c:v>19.285714285714285</c:v>
                </c:pt>
                <c:pt idx="3">
                  <c:v>18.850230414746544</c:v>
                </c:pt>
                <c:pt idx="4">
                  <c:v>19.312548113933794</c:v>
                </c:pt>
                <c:pt idx="5">
                  <c:v>19.056966897613549</c:v>
                </c:pt>
                <c:pt idx="6">
                  <c:v>17.874518860662047</c:v>
                </c:pt>
                <c:pt idx="7">
                  <c:v>18.030023094688222</c:v>
                </c:pt>
                <c:pt idx="8">
                  <c:v>17.850931677018632</c:v>
                </c:pt>
                <c:pt idx="9">
                  <c:v>17.618788819875775</c:v>
                </c:pt>
                <c:pt idx="10">
                  <c:v>18.15139751552795</c:v>
                </c:pt>
                <c:pt idx="11">
                  <c:v>18.44254658385093</c:v>
                </c:pt>
                <c:pt idx="12">
                  <c:v>19.768171384850802</c:v>
                </c:pt>
                <c:pt idx="13">
                  <c:v>18.203376822716809</c:v>
                </c:pt>
                <c:pt idx="14">
                  <c:v>19.522515527950311</c:v>
                </c:pt>
                <c:pt idx="15">
                  <c:v>20.035714285714285</c:v>
                </c:pt>
                <c:pt idx="16">
                  <c:v>19.446428571428573</c:v>
                </c:pt>
                <c:pt idx="17">
                  <c:v>19.493362831858406</c:v>
                </c:pt>
                <c:pt idx="18">
                  <c:v>18.768328445747802</c:v>
                </c:pt>
                <c:pt idx="19">
                  <c:v>17.797514619883042</c:v>
                </c:pt>
                <c:pt idx="20">
                  <c:v>19.833333333333332</c:v>
                </c:pt>
                <c:pt idx="21">
                  <c:v>19.95597945707997</c:v>
                </c:pt>
                <c:pt idx="22">
                  <c:v>18.650260999254289</c:v>
                </c:pt>
                <c:pt idx="23">
                  <c:v>19.393712574850298</c:v>
                </c:pt>
                <c:pt idx="24">
                  <c:v>19.314328582145535</c:v>
                </c:pt>
                <c:pt idx="25">
                  <c:v>19.995485327313769</c:v>
                </c:pt>
                <c:pt idx="26">
                  <c:v>20.777860882572924</c:v>
                </c:pt>
                <c:pt idx="27">
                  <c:v>20.574420344053852</c:v>
                </c:pt>
                <c:pt idx="28">
                  <c:v>20.399394856278366</c:v>
                </c:pt>
                <c:pt idx="29">
                  <c:v>20.858736059479554</c:v>
                </c:pt>
                <c:pt idx="30">
                  <c:v>19.988095238095237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9-4AD5-867C-7E4DD19C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1807"/>
        <c:axId val="4500559"/>
      </c:lineChart>
      <c:catAx>
        <c:axId val="12780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800975"/>
        <c:crosses val="autoZero"/>
        <c:auto val="1"/>
        <c:lblAlgn val="ctr"/>
        <c:lblOffset val="100"/>
        <c:noMultiLvlLbl val="0"/>
      </c:catAx>
      <c:valAx>
        <c:axId val="12780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805135"/>
        <c:crosses val="autoZero"/>
        <c:crossBetween val="between"/>
      </c:valAx>
      <c:valAx>
        <c:axId val="450055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1807"/>
        <c:crosses val="max"/>
        <c:crossBetween val="between"/>
      </c:valAx>
      <c:catAx>
        <c:axId val="450180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5005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MILK</a:t>
            </a:r>
            <a:r>
              <a:rPr lang="en-US" baseline="0"/>
              <a:t> YIELD &amp; AVERAGE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'[2]DECEMBER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'[2]DECEMBER 2024'!$A$3:$A$34</c:f>
              <c:strCache>
                <c:ptCount val="32"/>
                <c:pt idx="0">
                  <c:v>BF</c:v>
                </c:pt>
                <c:pt idx="1">
                  <c:v>45627</c:v>
                </c:pt>
                <c:pt idx="2">
                  <c:v>45628</c:v>
                </c:pt>
                <c:pt idx="3">
                  <c:v>45629</c:v>
                </c:pt>
                <c:pt idx="4">
                  <c:v>45630</c:v>
                </c:pt>
                <c:pt idx="5">
                  <c:v>45631</c:v>
                </c:pt>
                <c:pt idx="6">
                  <c:v>45632</c:v>
                </c:pt>
                <c:pt idx="7">
                  <c:v>45633</c:v>
                </c:pt>
                <c:pt idx="8">
                  <c:v>45634</c:v>
                </c:pt>
                <c:pt idx="9">
                  <c:v>45635</c:v>
                </c:pt>
                <c:pt idx="10">
                  <c:v>45636</c:v>
                </c:pt>
                <c:pt idx="11">
                  <c:v>45637</c:v>
                </c:pt>
                <c:pt idx="12">
                  <c:v>45638</c:v>
                </c:pt>
                <c:pt idx="13">
                  <c:v>45639</c:v>
                </c:pt>
                <c:pt idx="14">
                  <c:v>45640</c:v>
                </c:pt>
                <c:pt idx="15">
                  <c:v>45641</c:v>
                </c:pt>
                <c:pt idx="16">
                  <c:v>45642</c:v>
                </c:pt>
                <c:pt idx="17">
                  <c:v>45643</c:v>
                </c:pt>
                <c:pt idx="18">
                  <c:v>45644</c:v>
                </c:pt>
                <c:pt idx="19">
                  <c:v>45645</c:v>
                </c:pt>
                <c:pt idx="20">
                  <c:v>45646</c:v>
                </c:pt>
                <c:pt idx="21">
                  <c:v>45647</c:v>
                </c:pt>
                <c:pt idx="22">
                  <c:v>45648</c:v>
                </c:pt>
                <c:pt idx="23">
                  <c:v>45649</c:v>
                </c:pt>
                <c:pt idx="24">
                  <c:v>45650</c:v>
                </c:pt>
                <c:pt idx="25">
                  <c:v>45651</c:v>
                </c:pt>
                <c:pt idx="26">
                  <c:v>45652</c:v>
                </c:pt>
                <c:pt idx="27">
                  <c:v>45653</c:v>
                </c:pt>
                <c:pt idx="28">
                  <c:v>45654</c:v>
                </c:pt>
                <c:pt idx="29">
                  <c:v>45655</c:v>
                </c:pt>
                <c:pt idx="30">
                  <c:v>45656</c:v>
                </c:pt>
                <c:pt idx="31">
                  <c:v>45657</c:v>
                </c:pt>
              </c:strCache>
            </c:strRef>
          </c:cat>
          <c:val>
            <c:numRef>
              <c:f>'[2]DECEMBER 2024'!$L$3:$L$34</c:f>
              <c:numCache>
                <c:formatCode>General</c:formatCode>
                <c:ptCount val="32"/>
                <c:pt idx="1">
                  <c:v>26646</c:v>
                </c:pt>
                <c:pt idx="2">
                  <c:v>25081</c:v>
                </c:pt>
                <c:pt idx="3">
                  <c:v>27358</c:v>
                </c:pt>
                <c:pt idx="4">
                  <c:v>27145</c:v>
                </c:pt>
                <c:pt idx="5">
                  <c:v>26581</c:v>
                </c:pt>
                <c:pt idx="6">
                  <c:v>25557</c:v>
                </c:pt>
                <c:pt idx="7">
                  <c:v>26970</c:v>
                </c:pt>
                <c:pt idx="8">
                  <c:v>26674</c:v>
                </c:pt>
                <c:pt idx="9">
                  <c:v>25023</c:v>
                </c:pt>
                <c:pt idx="10">
                  <c:v>25228</c:v>
                </c:pt>
                <c:pt idx="11">
                  <c:v>25784</c:v>
                </c:pt>
                <c:pt idx="12">
                  <c:v>26078</c:v>
                </c:pt>
                <c:pt idx="13">
                  <c:v>26860</c:v>
                </c:pt>
                <c:pt idx="14">
                  <c:v>27567</c:v>
                </c:pt>
                <c:pt idx="15">
                  <c:v>26965</c:v>
                </c:pt>
                <c:pt idx="16">
                  <c:v>26978</c:v>
                </c:pt>
                <c:pt idx="17">
                  <c:v>27054</c:v>
                </c:pt>
                <c:pt idx="18">
                  <c:v>24869</c:v>
                </c:pt>
                <c:pt idx="19">
                  <c:v>24485</c:v>
                </c:pt>
                <c:pt idx="20">
                  <c:v>25078</c:v>
                </c:pt>
                <c:pt idx="21">
                  <c:v>25339</c:v>
                </c:pt>
                <c:pt idx="22">
                  <c:v>26971</c:v>
                </c:pt>
                <c:pt idx="23">
                  <c:v>26914</c:v>
                </c:pt>
                <c:pt idx="24">
                  <c:v>26633</c:v>
                </c:pt>
                <c:pt idx="25">
                  <c:v>26556</c:v>
                </c:pt>
                <c:pt idx="26">
                  <c:v>23134</c:v>
                </c:pt>
                <c:pt idx="27">
                  <c:v>18892</c:v>
                </c:pt>
                <c:pt idx="28">
                  <c:v>22394</c:v>
                </c:pt>
                <c:pt idx="29">
                  <c:v>22290</c:v>
                </c:pt>
                <c:pt idx="30">
                  <c:v>22708</c:v>
                </c:pt>
                <c:pt idx="31">
                  <c:v>17485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6-4CF3-B1E6-217F88DC6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478944"/>
        <c:axId val="2135470624"/>
      </c:barChart>
      <c:lineChart>
        <c:grouping val="standard"/>
        <c:varyColors val="0"/>
        <c:ser>
          <c:idx val="1"/>
          <c:order val="1"/>
          <c:tx>
            <c:strRef>
              <c:f>'[2]DECEMBER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'[2]DECEMBER 2024'!$A$3:$A$34</c:f>
              <c:strCache>
                <c:ptCount val="32"/>
                <c:pt idx="0">
                  <c:v>BF</c:v>
                </c:pt>
                <c:pt idx="1">
                  <c:v>45627</c:v>
                </c:pt>
                <c:pt idx="2">
                  <c:v>45628</c:v>
                </c:pt>
                <c:pt idx="3">
                  <c:v>45629</c:v>
                </c:pt>
                <c:pt idx="4">
                  <c:v>45630</c:v>
                </c:pt>
                <c:pt idx="5">
                  <c:v>45631</c:v>
                </c:pt>
                <c:pt idx="6">
                  <c:v>45632</c:v>
                </c:pt>
                <c:pt idx="7">
                  <c:v>45633</c:v>
                </c:pt>
                <c:pt idx="8">
                  <c:v>45634</c:v>
                </c:pt>
                <c:pt idx="9">
                  <c:v>45635</c:v>
                </c:pt>
                <c:pt idx="10">
                  <c:v>45636</c:v>
                </c:pt>
                <c:pt idx="11">
                  <c:v>45637</c:v>
                </c:pt>
                <c:pt idx="12">
                  <c:v>45638</c:v>
                </c:pt>
                <c:pt idx="13">
                  <c:v>45639</c:v>
                </c:pt>
                <c:pt idx="14">
                  <c:v>45640</c:v>
                </c:pt>
                <c:pt idx="15">
                  <c:v>45641</c:v>
                </c:pt>
                <c:pt idx="16">
                  <c:v>45642</c:v>
                </c:pt>
                <c:pt idx="17">
                  <c:v>45643</c:v>
                </c:pt>
                <c:pt idx="18">
                  <c:v>45644</c:v>
                </c:pt>
                <c:pt idx="19">
                  <c:v>45645</c:v>
                </c:pt>
                <c:pt idx="20">
                  <c:v>45646</c:v>
                </c:pt>
                <c:pt idx="21">
                  <c:v>45647</c:v>
                </c:pt>
                <c:pt idx="22">
                  <c:v>45648</c:v>
                </c:pt>
                <c:pt idx="23">
                  <c:v>45649</c:v>
                </c:pt>
                <c:pt idx="24">
                  <c:v>45650</c:v>
                </c:pt>
                <c:pt idx="25">
                  <c:v>45651</c:v>
                </c:pt>
                <c:pt idx="26">
                  <c:v>45652</c:v>
                </c:pt>
                <c:pt idx="27">
                  <c:v>45653</c:v>
                </c:pt>
                <c:pt idx="28">
                  <c:v>45654</c:v>
                </c:pt>
                <c:pt idx="29">
                  <c:v>45655</c:v>
                </c:pt>
                <c:pt idx="30">
                  <c:v>45656</c:v>
                </c:pt>
                <c:pt idx="31">
                  <c:v>45657</c:v>
                </c:pt>
              </c:strCache>
            </c:strRef>
          </c:cat>
          <c:val>
            <c:numRef>
              <c:f>'[2]DECEMBER 2024'!$O$3:$O$34</c:f>
              <c:numCache>
                <c:formatCode>General</c:formatCode>
                <c:ptCount val="32"/>
                <c:pt idx="1">
                  <c:v>19.72316802368616</c:v>
                </c:pt>
                <c:pt idx="2">
                  <c:v>18.564766839378237</c:v>
                </c:pt>
                <c:pt idx="3">
                  <c:v>20.310319227913883</c:v>
                </c:pt>
                <c:pt idx="4">
                  <c:v>20.19717261904762</c:v>
                </c:pt>
                <c:pt idx="5">
                  <c:v>20.000752445447706</c:v>
                </c:pt>
                <c:pt idx="6">
                  <c:v>19.273755656108598</c:v>
                </c:pt>
                <c:pt idx="7">
                  <c:v>20.431818181818183</c:v>
                </c:pt>
                <c:pt idx="8">
                  <c:v>20.253606681852695</c:v>
                </c:pt>
                <c:pt idx="9">
                  <c:v>19.057882711348057</c:v>
                </c:pt>
                <c:pt idx="10">
                  <c:v>19.272727272727273</c:v>
                </c:pt>
                <c:pt idx="11">
                  <c:v>19.637471439451637</c:v>
                </c:pt>
                <c:pt idx="12">
                  <c:v>20.106399383191981</c:v>
                </c:pt>
                <c:pt idx="13">
                  <c:v>20.613967766692248</c:v>
                </c:pt>
                <c:pt idx="14">
                  <c:v>21.059587471352177</c:v>
                </c:pt>
                <c:pt idx="15">
                  <c:v>20.568268497330283</c:v>
                </c:pt>
                <c:pt idx="16">
                  <c:v>20.704528012279354</c:v>
                </c:pt>
                <c:pt idx="17">
                  <c:v>20.79477325134512</c:v>
                </c:pt>
                <c:pt idx="18">
                  <c:v>19.115295926210607</c:v>
                </c:pt>
                <c:pt idx="19">
                  <c:v>18.820138355111453</c:v>
                </c:pt>
                <c:pt idx="20">
                  <c:v>19.576893052302889</c:v>
                </c:pt>
                <c:pt idx="21">
                  <c:v>19.551697530864196</c:v>
                </c:pt>
                <c:pt idx="22">
                  <c:v>20.827027027027029</c:v>
                </c:pt>
                <c:pt idx="23">
                  <c:v>20.529366895499617</c:v>
                </c:pt>
                <c:pt idx="24">
                  <c:v>19.979744936234059</c:v>
                </c:pt>
                <c:pt idx="25">
                  <c:v>20.072562358276645</c:v>
                </c:pt>
                <c:pt idx="26">
                  <c:v>17.512490537471614</c:v>
                </c:pt>
                <c:pt idx="27">
                  <c:v>14.333839150227618</c:v>
                </c:pt>
                <c:pt idx="28">
                  <c:v>16.965151515151515</c:v>
                </c:pt>
                <c:pt idx="29">
                  <c:v>16.924829157175399</c:v>
                </c:pt>
                <c:pt idx="30">
                  <c:v>17.060856498873029</c:v>
                </c:pt>
                <c:pt idx="31">
                  <c:v>13.136739293764087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6-4CF3-B1E6-217F88DC6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478112"/>
        <c:axId val="2135474784"/>
      </c:lineChart>
      <c:catAx>
        <c:axId val="21354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470624"/>
        <c:crosses val="autoZero"/>
        <c:auto val="1"/>
        <c:lblAlgn val="ctr"/>
        <c:lblOffset val="100"/>
        <c:noMultiLvlLbl val="0"/>
      </c:catAx>
      <c:valAx>
        <c:axId val="213547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478944"/>
        <c:crosses val="autoZero"/>
        <c:crossBetween val="between"/>
      </c:valAx>
      <c:valAx>
        <c:axId val="21354747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478112"/>
        <c:crosses val="max"/>
        <c:crossBetween val="between"/>
      </c:valAx>
      <c:catAx>
        <c:axId val="2135478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35474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FEBRUARY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'[1]FEBRUARY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'[1]FEBRUARY 2024'!$A$3:$A$33</c:f>
              <c:strCache>
                <c:ptCount val="31"/>
                <c:pt idx="0">
                  <c:v>BF</c:v>
                </c:pt>
                <c:pt idx="1">
                  <c:v>45323</c:v>
                </c:pt>
                <c:pt idx="2">
                  <c:v>45324</c:v>
                </c:pt>
                <c:pt idx="3">
                  <c:v>45325</c:v>
                </c:pt>
                <c:pt idx="4">
                  <c:v>45326</c:v>
                </c:pt>
                <c:pt idx="5">
                  <c:v>45327</c:v>
                </c:pt>
                <c:pt idx="6">
                  <c:v>45328</c:v>
                </c:pt>
                <c:pt idx="7">
                  <c:v>45329</c:v>
                </c:pt>
                <c:pt idx="8">
                  <c:v>45330</c:v>
                </c:pt>
                <c:pt idx="9">
                  <c:v>45331</c:v>
                </c:pt>
                <c:pt idx="10">
                  <c:v>45332</c:v>
                </c:pt>
                <c:pt idx="11">
                  <c:v>45333</c:v>
                </c:pt>
                <c:pt idx="12">
                  <c:v>45334</c:v>
                </c:pt>
                <c:pt idx="13">
                  <c:v>45335</c:v>
                </c:pt>
                <c:pt idx="14">
                  <c:v>45336</c:v>
                </c:pt>
                <c:pt idx="15">
                  <c:v>45337</c:v>
                </c:pt>
                <c:pt idx="16">
                  <c:v>45338</c:v>
                </c:pt>
                <c:pt idx="17">
                  <c:v>45339</c:v>
                </c:pt>
                <c:pt idx="18">
                  <c:v>45340</c:v>
                </c:pt>
                <c:pt idx="19">
                  <c:v>45341</c:v>
                </c:pt>
                <c:pt idx="20">
                  <c:v>45342</c:v>
                </c:pt>
                <c:pt idx="21">
                  <c:v>45343</c:v>
                </c:pt>
                <c:pt idx="22">
                  <c:v>45344</c:v>
                </c:pt>
                <c:pt idx="23">
                  <c:v>45345</c:v>
                </c:pt>
                <c:pt idx="24">
                  <c:v>45346</c:v>
                </c:pt>
                <c:pt idx="25">
                  <c:v>45347</c:v>
                </c:pt>
                <c:pt idx="26">
                  <c:v>45348</c:v>
                </c:pt>
                <c:pt idx="27">
                  <c:v>45349</c:v>
                </c:pt>
                <c:pt idx="28">
                  <c:v>45350</c:v>
                </c:pt>
                <c:pt idx="29">
                  <c:v>45351</c:v>
                </c:pt>
                <c:pt idx="30">
                  <c:v>TOTAL</c:v>
                </c:pt>
              </c:strCache>
            </c:strRef>
          </c:cat>
          <c:val>
            <c:numRef>
              <c:f>'[1]FEBRUARY 2024'!$L$3:$L$33</c:f>
              <c:numCache>
                <c:formatCode>General</c:formatCode>
                <c:ptCount val="31"/>
                <c:pt idx="1">
                  <c:v>12800</c:v>
                </c:pt>
                <c:pt idx="2">
                  <c:v>12280</c:v>
                </c:pt>
                <c:pt idx="3">
                  <c:v>12250</c:v>
                </c:pt>
                <c:pt idx="4">
                  <c:v>12345</c:v>
                </c:pt>
                <c:pt idx="5">
                  <c:v>11890</c:v>
                </c:pt>
                <c:pt idx="6">
                  <c:v>12935</c:v>
                </c:pt>
                <c:pt idx="7">
                  <c:v>13325</c:v>
                </c:pt>
                <c:pt idx="8">
                  <c:v>12600</c:v>
                </c:pt>
                <c:pt idx="9">
                  <c:v>12962</c:v>
                </c:pt>
                <c:pt idx="10">
                  <c:v>13870</c:v>
                </c:pt>
                <c:pt idx="11">
                  <c:v>13800</c:v>
                </c:pt>
                <c:pt idx="12">
                  <c:v>13445</c:v>
                </c:pt>
                <c:pt idx="13">
                  <c:v>13815</c:v>
                </c:pt>
                <c:pt idx="14">
                  <c:v>14980</c:v>
                </c:pt>
                <c:pt idx="15">
                  <c:v>14060</c:v>
                </c:pt>
                <c:pt idx="16">
                  <c:v>13800</c:v>
                </c:pt>
                <c:pt idx="17">
                  <c:v>15690</c:v>
                </c:pt>
                <c:pt idx="18">
                  <c:v>13204</c:v>
                </c:pt>
                <c:pt idx="19">
                  <c:v>14530</c:v>
                </c:pt>
                <c:pt idx="20">
                  <c:v>13930</c:v>
                </c:pt>
                <c:pt idx="21">
                  <c:v>14851</c:v>
                </c:pt>
                <c:pt idx="22">
                  <c:v>13645</c:v>
                </c:pt>
                <c:pt idx="23">
                  <c:v>14295</c:v>
                </c:pt>
                <c:pt idx="24">
                  <c:v>13480</c:v>
                </c:pt>
                <c:pt idx="25">
                  <c:v>12960</c:v>
                </c:pt>
                <c:pt idx="26">
                  <c:v>14800</c:v>
                </c:pt>
                <c:pt idx="27">
                  <c:v>10542</c:v>
                </c:pt>
                <c:pt idx="28">
                  <c:v>16300</c:v>
                </c:pt>
                <c:pt idx="29">
                  <c:v>14390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0-43AA-B390-476E0A003896}"/>
            </c:ext>
          </c:extLst>
        </c:ser>
        <c:ser>
          <c:idx val="1"/>
          <c:order val="1"/>
          <c:tx>
            <c:strRef>
              <c:f>'[1]FEBRUARY 2024'!$N$1:$N$2</c:f>
              <c:strCache>
                <c:ptCount val="1"/>
                <c:pt idx="0">
                  <c:v>COWS IN MILK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'[1]FEBRUARY 2024'!$A$3:$A$33</c:f>
              <c:strCache>
                <c:ptCount val="31"/>
                <c:pt idx="0">
                  <c:v>BF</c:v>
                </c:pt>
                <c:pt idx="1">
                  <c:v>45323</c:v>
                </c:pt>
                <c:pt idx="2">
                  <c:v>45324</c:v>
                </c:pt>
                <c:pt idx="3">
                  <c:v>45325</c:v>
                </c:pt>
                <c:pt idx="4">
                  <c:v>45326</c:v>
                </c:pt>
                <c:pt idx="5">
                  <c:v>45327</c:v>
                </c:pt>
                <c:pt idx="6">
                  <c:v>45328</c:v>
                </c:pt>
                <c:pt idx="7">
                  <c:v>45329</c:v>
                </c:pt>
                <c:pt idx="8">
                  <c:v>45330</c:v>
                </c:pt>
                <c:pt idx="9">
                  <c:v>45331</c:v>
                </c:pt>
                <c:pt idx="10">
                  <c:v>45332</c:v>
                </c:pt>
                <c:pt idx="11">
                  <c:v>45333</c:v>
                </c:pt>
                <c:pt idx="12">
                  <c:v>45334</c:v>
                </c:pt>
                <c:pt idx="13">
                  <c:v>45335</c:v>
                </c:pt>
                <c:pt idx="14">
                  <c:v>45336</c:v>
                </c:pt>
                <c:pt idx="15">
                  <c:v>45337</c:v>
                </c:pt>
                <c:pt idx="16">
                  <c:v>45338</c:v>
                </c:pt>
                <c:pt idx="17">
                  <c:v>45339</c:v>
                </c:pt>
                <c:pt idx="18">
                  <c:v>45340</c:v>
                </c:pt>
                <c:pt idx="19">
                  <c:v>45341</c:v>
                </c:pt>
                <c:pt idx="20">
                  <c:v>45342</c:v>
                </c:pt>
                <c:pt idx="21">
                  <c:v>45343</c:v>
                </c:pt>
                <c:pt idx="22">
                  <c:v>45344</c:v>
                </c:pt>
                <c:pt idx="23">
                  <c:v>45345</c:v>
                </c:pt>
                <c:pt idx="24">
                  <c:v>45346</c:v>
                </c:pt>
                <c:pt idx="25">
                  <c:v>45347</c:v>
                </c:pt>
                <c:pt idx="26">
                  <c:v>45348</c:v>
                </c:pt>
                <c:pt idx="27">
                  <c:v>45349</c:v>
                </c:pt>
                <c:pt idx="28">
                  <c:v>45350</c:v>
                </c:pt>
                <c:pt idx="29">
                  <c:v>45351</c:v>
                </c:pt>
                <c:pt idx="30">
                  <c:v>TOTAL</c:v>
                </c:pt>
              </c:strCache>
            </c:strRef>
          </c:cat>
          <c:val>
            <c:numRef>
              <c:f>'[1]FEBRUARY 2024'!$N$3:$N$33</c:f>
              <c:numCache>
                <c:formatCode>General</c:formatCode>
                <c:ptCount val="31"/>
                <c:pt idx="0">
                  <c:v>739</c:v>
                </c:pt>
                <c:pt idx="1">
                  <c:v>737</c:v>
                </c:pt>
                <c:pt idx="2">
                  <c:v>736</c:v>
                </c:pt>
                <c:pt idx="3">
                  <c:v>736</c:v>
                </c:pt>
                <c:pt idx="4">
                  <c:v>735</c:v>
                </c:pt>
                <c:pt idx="5">
                  <c:v>747</c:v>
                </c:pt>
                <c:pt idx="6">
                  <c:v>747</c:v>
                </c:pt>
                <c:pt idx="7">
                  <c:v>754</c:v>
                </c:pt>
                <c:pt idx="8">
                  <c:v>753</c:v>
                </c:pt>
                <c:pt idx="9">
                  <c:v>753</c:v>
                </c:pt>
                <c:pt idx="10">
                  <c:v>771</c:v>
                </c:pt>
                <c:pt idx="11">
                  <c:v>789</c:v>
                </c:pt>
                <c:pt idx="12">
                  <c:v>789</c:v>
                </c:pt>
                <c:pt idx="13">
                  <c:v>789</c:v>
                </c:pt>
                <c:pt idx="14">
                  <c:v>788</c:v>
                </c:pt>
                <c:pt idx="15">
                  <c:v>788</c:v>
                </c:pt>
                <c:pt idx="16">
                  <c:v>817</c:v>
                </c:pt>
                <c:pt idx="17">
                  <c:v>817</c:v>
                </c:pt>
                <c:pt idx="18">
                  <c:v>816</c:v>
                </c:pt>
                <c:pt idx="19">
                  <c:v>829</c:v>
                </c:pt>
                <c:pt idx="20">
                  <c:v>839</c:v>
                </c:pt>
                <c:pt idx="21">
                  <c:v>839</c:v>
                </c:pt>
                <c:pt idx="22">
                  <c:v>839</c:v>
                </c:pt>
                <c:pt idx="23">
                  <c:v>839</c:v>
                </c:pt>
                <c:pt idx="24">
                  <c:v>837</c:v>
                </c:pt>
                <c:pt idx="25">
                  <c:v>837</c:v>
                </c:pt>
                <c:pt idx="26">
                  <c:v>837</c:v>
                </c:pt>
                <c:pt idx="27">
                  <c:v>850</c:v>
                </c:pt>
                <c:pt idx="28">
                  <c:v>850</c:v>
                </c:pt>
                <c:pt idx="29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0-43AA-B390-476E0A00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826079584"/>
        <c:axId val="1826084992"/>
      </c:barChart>
      <c:lineChart>
        <c:grouping val="standard"/>
        <c:varyColors val="0"/>
        <c:ser>
          <c:idx val="2"/>
          <c:order val="2"/>
          <c:tx>
            <c:strRef>
              <c:f>'[1]FEBRUARY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'[1]FEBRUARY 2024'!$A$3:$A$33</c:f>
              <c:strCache>
                <c:ptCount val="31"/>
                <c:pt idx="0">
                  <c:v>BF</c:v>
                </c:pt>
                <c:pt idx="1">
                  <c:v>45323</c:v>
                </c:pt>
                <c:pt idx="2">
                  <c:v>45324</c:v>
                </c:pt>
                <c:pt idx="3">
                  <c:v>45325</c:v>
                </c:pt>
                <c:pt idx="4">
                  <c:v>45326</c:v>
                </c:pt>
                <c:pt idx="5">
                  <c:v>45327</c:v>
                </c:pt>
                <c:pt idx="6">
                  <c:v>45328</c:v>
                </c:pt>
                <c:pt idx="7">
                  <c:v>45329</c:v>
                </c:pt>
                <c:pt idx="8">
                  <c:v>45330</c:v>
                </c:pt>
                <c:pt idx="9">
                  <c:v>45331</c:v>
                </c:pt>
                <c:pt idx="10">
                  <c:v>45332</c:v>
                </c:pt>
                <c:pt idx="11">
                  <c:v>45333</c:v>
                </c:pt>
                <c:pt idx="12">
                  <c:v>45334</c:v>
                </c:pt>
                <c:pt idx="13">
                  <c:v>45335</c:v>
                </c:pt>
                <c:pt idx="14">
                  <c:v>45336</c:v>
                </c:pt>
                <c:pt idx="15">
                  <c:v>45337</c:v>
                </c:pt>
                <c:pt idx="16">
                  <c:v>45338</c:v>
                </c:pt>
                <c:pt idx="17">
                  <c:v>45339</c:v>
                </c:pt>
                <c:pt idx="18">
                  <c:v>45340</c:v>
                </c:pt>
                <c:pt idx="19">
                  <c:v>45341</c:v>
                </c:pt>
                <c:pt idx="20">
                  <c:v>45342</c:v>
                </c:pt>
                <c:pt idx="21">
                  <c:v>45343</c:v>
                </c:pt>
                <c:pt idx="22">
                  <c:v>45344</c:v>
                </c:pt>
                <c:pt idx="23">
                  <c:v>45345</c:v>
                </c:pt>
                <c:pt idx="24">
                  <c:v>45346</c:v>
                </c:pt>
                <c:pt idx="25">
                  <c:v>45347</c:v>
                </c:pt>
                <c:pt idx="26">
                  <c:v>45348</c:v>
                </c:pt>
                <c:pt idx="27">
                  <c:v>45349</c:v>
                </c:pt>
                <c:pt idx="28">
                  <c:v>45350</c:v>
                </c:pt>
                <c:pt idx="29">
                  <c:v>45351</c:v>
                </c:pt>
                <c:pt idx="30">
                  <c:v>TOTAL</c:v>
                </c:pt>
              </c:strCache>
            </c:strRef>
          </c:cat>
          <c:val>
            <c:numRef>
              <c:f>'[1]FEBRUARY 2024'!$O$3:$O$33</c:f>
              <c:numCache>
                <c:formatCode>General</c:formatCode>
                <c:ptCount val="31"/>
                <c:pt idx="1">
                  <c:v>17.367706919945725</c:v>
                </c:pt>
                <c:pt idx="2">
                  <c:v>16.684782608695652</c:v>
                </c:pt>
                <c:pt idx="3">
                  <c:v>16.644021739130434</c:v>
                </c:pt>
                <c:pt idx="4">
                  <c:v>16.795918367346939</c:v>
                </c:pt>
                <c:pt idx="5">
                  <c:v>15.917001338688086</c:v>
                </c:pt>
                <c:pt idx="6">
                  <c:v>17.315930388219545</c:v>
                </c:pt>
                <c:pt idx="7">
                  <c:v>17.672413793103448</c:v>
                </c:pt>
                <c:pt idx="8">
                  <c:v>16.733067729083665</c:v>
                </c:pt>
                <c:pt idx="9">
                  <c:v>17.213811420982736</c:v>
                </c:pt>
                <c:pt idx="10">
                  <c:v>17.989623865110246</c:v>
                </c:pt>
                <c:pt idx="11">
                  <c:v>17.490494296577946</c:v>
                </c:pt>
                <c:pt idx="12">
                  <c:v>17.040557667934095</c:v>
                </c:pt>
                <c:pt idx="13">
                  <c:v>17.509505703422054</c:v>
                </c:pt>
                <c:pt idx="14">
                  <c:v>19.01015228426396</c:v>
                </c:pt>
                <c:pt idx="15">
                  <c:v>17.842639593908629</c:v>
                </c:pt>
                <c:pt idx="16">
                  <c:v>16.891064871481028</c:v>
                </c:pt>
                <c:pt idx="17">
                  <c:v>19.204406364749083</c:v>
                </c:pt>
                <c:pt idx="18">
                  <c:v>16.181372549019606</c:v>
                </c:pt>
                <c:pt idx="19">
                  <c:v>17.527141133896261</c:v>
                </c:pt>
                <c:pt idx="20">
                  <c:v>16.603098927294397</c:v>
                </c:pt>
                <c:pt idx="21">
                  <c:v>17.700834326579262</c:v>
                </c:pt>
                <c:pt idx="22">
                  <c:v>16.263408820023837</c:v>
                </c:pt>
                <c:pt idx="23">
                  <c:v>17.038140643623361</c:v>
                </c:pt>
                <c:pt idx="24">
                  <c:v>16.105137395459977</c:v>
                </c:pt>
                <c:pt idx="25">
                  <c:v>15.483870967741936</c:v>
                </c:pt>
                <c:pt idx="26">
                  <c:v>17.682198327359618</c:v>
                </c:pt>
                <c:pt idx="27">
                  <c:v>12.402352941176471</c:v>
                </c:pt>
                <c:pt idx="28">
                  <c:v>19.176470588235293</c:v>
                </c:pt>
                <c:pt idx="29">
                  <c:v>16.929411764705883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A0-43AA-B390-476E0A00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072512"/>
        <c:axId val="1826071680"/>
      </c:lineChart>
      <c:catAx>
        <c:axId val="182607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084992"/>
        <c:crosses val="autoZero"/>
        <c:auto val="1"/>
        <c:lblAlgn val="ctr"/>
        <c:lblOffset val="100"/>
        <c:noMultiLvlLbl val="0"/>
      </c:catAx>
      <c:valAx>
        <c:axId val="18260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079584"/>
        <c:crosses val="autoZero"/>
        <c:crossBetween val="between"/>
      </c:valAx>
      <c:valAx>
        <c:axId val="18260716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072512"/>
        <c:crosses val="max"/>
        <c:crossBetween val="between"/>
      </c:valAx>
      <c:catAx>
        <c:axId val="1826072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6071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MARCH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'[1]MARCH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'[1]MARCH 2024'!$A$3:$A$35</c:f>
              <c:strCache>
                <c:ptCount val="33"/>
                <c:pt idx="0">
                  <c:v>BF</c:v>
                </c:pt>
                <c:pt idx="1">
                  <c:v>45352</c:v>
                </c:pt>
                <c:pt idx="2">
                  <c:v>45353</c:v>
                </c:pt>
                <c:pt idx="3">
                  <c:v>45354</c:v>
                </c:pt>
                <c:pt idx="4">
                  <c:v>45355</c:v>
                </c:pt>
                <c:pt idx="5">
                  <c:v>45356</c:v>
                </c:pt>
                <c:pt idx="6">
                  <c:v>45357</c:v>
                </c:pt>
                <c:pt idx="7">
                  <c:v>45358</c:v>
                </c:pt>
                <c:pt idx="8">
                  <c:v>45359</c:v>
                </c:pt>
                <c:pt idx="9">
                  <c:v>45360</c:v>
                </c:pt>
                <c:pt idx="10">
                  <c:v>45361</c:v>
                </c:pt>
                <c:pt idx="11">
                  <c:v>45362</c:v>
                </c:pt>
                <c:pt idx="12">
                  <c:v>45363</c:v>
                </c:pt>
                <c:pt idx="13">
                  <c:v>45364</c:v>
                </c:pt>
                <c:pt idx="14">
                  <c:v>45365</c:v>
                </c:pt>
                <c:pt idx="15">
                  <c:v>45366</c:v>
                </c:pt>
                <c:pt idx="16">
                  <c:v>45367</c:v>
                </c:pt>
                <c:pt idx="17">
                  <c:v>45368</c:v>
                </c:pt>
                <c:pt idx="18">
                  <c:v>45369</c:v>
                </c:pt>
                <c:pt idx="19">
                  <c:v>45370</c:v>
                </c:pt>
                <c:pt idx="20">
                  <c:v>45371</c:v>
                </c:pt>
                <c:pt idx="21">
                  <c:v>45372</c:v>
                </c:pt>
                <c:pt idx="22">
                  <c:v>45373</c:v>
                </c:pt>
                <c:pt idx="23">
                  <c:v>45374</c:v>
                </c:pt>
                <c:pt idx="24">
                  <c:v>45375</c:v>
                </c:pt>
                <c:pt idx="25">
                  <c:v>45376</c:v>
                </c:pt>
                <c:pt idx="26">
                  <c:v>45377</c:v>
                </c:pt>
                <c:pt idx="27">
                  <c:v>45378</c:v>
                </c:pt>
                <c:pt idx="28">
                  <c:v>45379</c:v>
                </c:pt>
                <c:pt idx="29">
                  <c:v>45380</c:v>
                </c:pt>
                <c:pt idx="30">
                  <c:v>45381</c:v>
                </c:pt>
                <c:pt idx="31">
                  <c:v>45382</c:v>
                </c:pt>
                <c:pt idx="32">
                  <c:v>TOTAL</c:v>
                </c:pt>
              </c:strCache>
            </c:strRef>
          </c:cat>
          <c:val>
            <c:numRef>
              <c:f>'[1]MARCH 2024'!$L$3:$L$35</c:f>
              <c:numCache>
                <c:formatCode>General</c:formatCode>
                <c:ptCount val="33"/>
                <c:pt idx="1">
                  <c:v>14460</c:v>
                </c:pt>
                <c:pt idx="2">
                  <c:v>17250</c:v>
                </c:pt>
                <c:pt idx="3">
                  <c:v>13465</c:v>
                </c:pt>
                <c:pt idx="4">
                  <c:v>13075</c:v>
                </c:pt>
                <c:pt idx="5">
                  <c:v>13500</c:v>
                </c:pt>
                <c:pt idx="6">
                  <c:v>14157</c:v>
                </c:pt>
                <c:pt idx="7">
                  <c:v>15445</c:v>
                </c:pt>
                <c:pt idx="8">
                  <c:v>14910</c:v>
                </c:pt>
                <c:pt idx="9">
                  <c:v>15845</c:v>
                </c:pt>
                <c:pt idx="10">
                  <c:v>16360</c:v>
                </c:pt>
                <c:pt idx="11">
                  <c:v>17203</c:v>
                </c:pt>
                <c:pt idx="12">
                  <c:v>16017</c:v>
                </c:pt>
                <c:pt idx="13">
                  <c:v>15770</c:v>
                </c:pt>
                <c:pt idx="14">
                  <c:v>18160</c:v>
                </c:pt>
                <c:pt idx="15">
                  <c:v>15870</c:v>
                </c:pt>
                <c:pt idx="16">
                  <c:v>17820</c:v>
                </c:pt>
                <c:pt idx="17">
                  <c:v>16845</c:v>
                </c:pt>
                <c:pt idx="18">
                  <c:v>16725</c:v>
                </c:pt>
                <c:pt idx="19">
                  <c:v>15910</c:v>
                </c:pt>
                <c:pt idx="20">
                  <c:v>16870</c:v>
                </c:pt>
                <c:pt idx="21">
                  <c:v>15840</c:v>
                </c:pt>
                <c:pt idx="22">
                  <c:v>17417</c:v>
                </c:pt>
                <c:pt idx="23">
                  <c:v>17648</c:v>
                </c:pt>
                <c:pt idx="24">
                  <c:v>19012</c:v>
                </c:pt>
                <c:pt idx="25">
                  <c:v>17890</c:v>
                </c:pt>
                <c:pt idx="26">
                  <c:v>19185</c:v>
                </c:pt>
                <c:pt idx="27">
                  <c:v>16373</c:v>
                </c:pt>
                <c:pt idx="28">
                  <c:v>20187</c:v>
                </c:pt>
                <c:pt idx="29">
                  <c:v>16755</c:v>
                </c:pt>
                <c:pt idx="30">
                  <c:v>18296</c:v>
                </c:pt>
                <c:pt idx="31">
                  <c:v>17705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8-43C2-A3B9-316AE2BE941C}"/>
            </c:ext>
          </c:extLst>
        </c:ser>
        <c:ser>
          <c:idx val="1"/>
          <c:order val="1"/>
          <c:tx>
            <c:strRef>
              <c:f>'[1]MARCH 2024'!$N$1:$N$2</c:f>
              <c:strCache>
                <c:ptCount val="1"/>
                <c:pt idx="0">
                  <c:v>COWS IN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'[1]MARCH 2024'!$A$3:$A$35</c:f>
              <c:strCache>
                <c:ptCount val="33"/>
                <c:pt idx="0">
                  <c:v>BF</c:v>
                </c:pt>
                <c:pt idx="1">
                  <c:v>45352</c:v>
                </c:pt>
                <c:pt idx="2">
                  <c:v>45353</c:v>
                </c:pt>
                <c:pt idx="3">
                  <c:v>45354</c:v>
                </c:pt>
                <c:pt idx="4">
                  <c:v>45355</c:v>
                </c:pt>
                <c:pt idx="5">
                  <c:v>45356</c:v>
                </c:pt>
                <c:pt idx="6">
                  <c:v>45357</c:v>
                </c:pt>
                <c:pt idx="7">
                  <c:v>45358</c:v>
                </c:pt>
                <c:pt idx="8">
                  <c:v>45359</c:v>
                </c:pt>
                <c:pt idx="9">
                  <c:v>45360</c:v>
                </c:pt>
                <c:pt idx="10">
                  <c:v>45361</c:v>
                </c:pt>
                <c:pt idx="11">
                  <c:v>45362</c:v>
                </c:pt>
                <c:pt idx="12">
                  <c:v>45363</c:v>
                </c:pt>
                <c:pt idx="13">
                  <c:v>45364</c:v>
                </c:pt>
                <c:pt idx="14">
                  <c:v>45365</c:v>
                </c:pt>
                <c:pt idx="15">
                  <c:v>45366</c:v>
                </c:pt>
                <c:pt idx="16">
                  <c:v>45367</c:v>
                </c:pt>
                <c:pt idx="17">
                  <c:v>45368</c:v>
                </c:pt>
                <c:pt idx="18">
                  <c:v>45369</c:v>
                </c:pt>
                <c:pt idx="19">
                  <c:v>45370</c:v>
                </c:pt>
                <c:pt idx="20">
                  <c:v>45371</c:v>
                </c:pt>
                <c:pt idx="21">
                  <c:v>45372</c:v>
                </c:pt>
                <c:pt idx="22">
                  <c:v>45373</c:v>
                </c:pt>
                <c:pt idx="23">
                  <c:v>45374</c:v>
                </c:pt>
                <c:pt idx="24">
                  <c:v>45375</c:v>
                </c:pt>
                <c:pt idx="25">
                  <c:v>45376</c:v>
                </c:pt>
                <c:pt idx="26">
                  <c:v>45377</c:v>
                </c:pt>
                <c:pt idx="27">
                  <c:v>45378</c:v>
                </c:pt>
                <c:pt idx="28">
                  <c:v>45379</c:v>
                </c:pt>
                <c:pt idx="29">
                  <c:v>45380</c:v>
                </c:pt>
                <c:pt idx="30">
                  <c:v>45381</c:v>
                </c:pt>
                <c:pt idx="31">
                  <c:v>45382</c:v>
                </c:pt>
                <c:pt idx="32">
                  <c:v>TOTAL</c:v>
                </c:pt>
              </c:strCache>
            </c:strRef>
          </c:cat>
          <c:val>
            <c:numRef>
              <c:f>'[1]MARCH 2024'!$N$3:$N$35</c:f>
              <c:numCache>
                <c:formatCode>General</c:formatCode>
                <c:ptCount val="33"/>
                <c:pt idx="0">
                  <c:v>0</c:v>
                </c:pt>
                <c:pt idx="1">
                  <c:v>836</c:v>
                </c:pt>
                <c:pt idx="2">
                  <c:v>835</c:v>
                </c:pt>
                <c:pt idx="3">
                  <c:v>793</c:v>
                </c:pt>
                <c:pt idx="4">
                  <c:v>838</c:v>
                </c:pt>
                <c:pt idx="5">
                  <c:v>838</c:v>
                </c:pt>
                <c:pt idx="6">
                  <c:v>838</c:v>
                </c:pt>
                <c:pt idx="7">
                  <c:v>838</c:v>
                </c:pt>
                <c:pt idx="8">
                  <c:v>832</c:v>
                </c:pt>
                <c:pt idx="9">
                  <c:v>832</c:v>
                </c:pt>
                <c:pt idx="10">
                  <c:v>856</c:v>
                </c:pt>
                <c:pt idx="11">
                  <c:v>864</c:v>
                </c:pt>
                <c:pt idx="12">
                  <c:v>861</c:v>
                </c:pt>
                <c:pt idx="13">
                  <c:v>861</c:v>
                </c:pt>
                <c:pt idx="14">
                  <c:v>875</c:v>
                </c:pt>
                <c:pt idx="15">
                  <c:v>874</c:v>
                </c:pt>
                <c:pt idx="16">
                  <c:v>894</c:v>
                </c:pt>
                <c:pt idx="17">
                  <c:v>891</c:v>
                </c:pt>
                <c:pt idx="18">
                  <c:v>891</c:v>
                </c:pt>
                <c:pt idx="19">
                  <c:v>891</c:v>
                </c:pt>
                <c:pt idx="20">
                  <c:v>905</c:v>
                </c:pt>
                <c:pt idx="21">
                  <c:v>917</c:v>
                </c:pt>
                <c:pt idx="22">
                  <c:v>916</c:v>
                </c:pt>
                <c:pt idx="23">
                  <c:v>915</c:v>
                </c:pt>
                <c:pt idx="24">
                  <c:v>931</c:v>
                </c:pt>
                <c:pt idx="25">
                  <c:v>931</c:v>
                </c:pt>
                <c:pt idx="26">
                  <c:v>913</c:v>
                </c:pt>
                <c:pt idx="27">
                  <c:v>913</c:v>
                </c:pt>
                <c:pt idx="28">
                  <c:v>901</c:v>
                </c:pt>
                <c:pt idx="29">
                  <c:v>901</c:v>
                </c:pt>
                <c:pt idx="30">
                  <c:v>911</c:v>
                </c:pt>
                <c:pt idx="31">
                  <c:v>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8-43C2-A3B9-316AE2BE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964432"/>
        <c:axId val="1699969008"/>
      </c:barChart>
      <c:lineChart>
        <c:grouping val="standard"/>
        <c:varyColors val="0"/>
        <c:ser>
          <c:idx val="2"/>
          <c:order val="2"/>
          <c:tx>
            <c:strRef>
              <c:f>'[1]MARCH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'[1]MARCH 2024'!$A$3:$A$35</c:f>
              <c:strCache>
                <c:ptCount val="33"/>
                <c:pt idx="0">
                  <c:v>BF</c:v>
                </c:pt>
                <c:pt idx="1">
                  <c:v>45352</c:v>
                </c:pt>
                <c:pt idx="2">
                  <c:v>45353</c:v>
                </c:pt>
                <c:pt idx="3">
                  <c:v>45354</c:v>
                </c:pt>
                <c:pt idx="4">
                  <c:v>45355</c:v>
                </c:pt>
                <c:pt idx="5">
                  <c:v>45356</c:v>
                </c:pt>
                <c:pt idx="6">
                  <c:v>45357</c:v>
                </c:pt>
                <c:pt idx="7">
                  <c:v>45358</c:v>
                </c:pt>
                <c:pt idx="8">
                  <c:v>45359</c:v>
                </c:pt>
                <c:pt idx="9">
                  <c:v>45360</c:v>
                </c:pt>
                <c:pt idx="10">
                  <c:v>45361</c:v>
                </c:pt>
                <c:pt idx="11">
                  <c:v>45362</c:v>
                </c:pt>
                <c:pt idx="12">
                  <c:v>45363</c:v>
                </c:pt>
                <c:pt idx="13">
                  <c:v>45364</c:v>
                </c:pt>
                <c:pt idx="14">
                  <c:v>45365</c:v>
                </c:pt>
                <c:pt idx="15">
                  <c:v>45366</c:v>
                </c:pt>
                <c:pt idx="16">
                  <c:v>45367</c:v>
                </c:pt>
                <c:pt idx="17">
                  <c:v>45368</c:v>
                </c:pt>
                <c:pt idx="18">
                  <c:v>45369</c:v>
                </c:pt>
                <c:pt idx="19">
                  <c:v>45370</c:v>
                </c:pt>
                <c:pt idx="20">
                  <c:v>45371</c:v>
                </c:pt>
                <c:pt idx="21">
                  <c:v>45372</c:v>
                </c:pt>
                <c:pt idx="22">
                  <c:v>45373</c:v>
                </c:pt>
                <c:pt idx="23">
                  <c:v>45374</c:v>
                </c:pt>
                <c:pt idx="24">
                  <c:v>45375</c:v>
                </c:pt>
                <c:pt idx="25">
                  <c:v>45376</c:v>
                </c:pt>
                <c:pt idx="26">
                  <c:v>45377</c:v>
                </c:pt>
                <c:pt idx="27">
                  <c:v>45378</c:v>
                </c:pt>
                <c:pt idx="28">
                  <c:v>45379</c:v>
                </c:pt>
                <c:pt idx="29">
                  <c:v>45380</c:v>
                </c:pt>
                <c:pt idx="30">
                  <c:v>45381</c:v>
                </c:pt>
                <c:pt idx="31">
                  <c:v>45382</c:v>
                </c:pt>
                <c:pt idx="32">
                  <c:v>TOTAL</c:v>
                </c:pt>
              </c:strCache>
            </c:strRef>
          </c:cat>
          <c:val>
            <c:numRef>
              <c:f>'[1]MARCH 2024'!$O$3:$O$35</c:f>
              <c:numCache>
                <c:formatCode>General</c:formatCode>
                <c:ptCount val="33"/>
                <c:pt idx="1">
                  <c:v>17.296650717703351</c:v>
                </c:pt>
                <c:pt idx="2">
                  <c:v>20.658682634730539</c:v>
                </c:pt>
                <c:pt idx="3">
                  <c:v>16.979823455233291</c:v>
                </c:pt>
                <c:pt idx="4">
                  <c:v>15.602625298329356</c:v>
                </c:pt>
                <c:pt idx="5">
                  <c:v>16.109785202863961</c:v>
                </c:pt>
                <c:pt idx="6">
                  <c:v>16.893794749403341</c:v>
                </c:pt>
                <c:pt idx="7">
                  <c:v>18.430787589498806</c:v>
                </c:pt>
                <c:pt idx="8">
                  <c:v>17.920673076923077</c:v>
                </c:pt>
                <c:pt idx="9">
                  <c:v>19.044471153846153</c:v>
                </c:pt>
                <c:pt idx="10">
                  <c:v>19.11214953271028</c:v>
                </c:pt>
                <c:pt idx="11">
                  <c:v>19.91087962962963</c:v>
                </c:pt>
                <c:pt idx="12">
                  <c:v>18.602787456445991</c:v>
                </c:pt>
                <c:pt idx="13">
                  <c:v>18.315911730545878</c:v>
                </c:pt>
                <c:pt idx="14">
                  <c:v>20.754285714285714</c:v>
                </c:pt>
                <c:pt idx="15">
                  <c:v>18.157894736842106</c:v>
                </c:pt>
                <c:pt idx="16">
                  <c:v>19.932885906040269</c:v>
                </c:pt>
                <c:pt idx="17">
                  <c:v>18.905723905723907</c:v>
                </c:pt>
                <c:pt idx="18">
                  <c:v>18.771043771043772</c:v>
                </c:pt>
                <c:pt idx="19">
                  <c:v>17.856341189674524</c:v>
                </c:pt>
                <c:pt idx="20">
                  <c:v>18.640883977900554</c:v>
                </c:pt>
                <c:pt idx="21">
                  <c:v>17.273718647764451</c:v>
                </c:pt>
                <c:pt idx="22">
                  <c:v>19.01419213973799</c:v>
                </c:pt>
                <c:pt idx="23">
                  <c:v>19.28743169398907</c:v>
                </c:pt>
                <c:pt idx="24">
                  <c:v>20.421052631578949</c:v>
                </c:pt>
                <c:pt idx="25">
                  <c:v>19.215896885069817</c:v>
                </c:pt>
                <c:pt idx="26">
                  <c:v>21.013143483023001</c:v>
                </c:pt>
                <c:pt idx="27">
                  <c:v>17.933187294633079</c:v>
                </c:pt>
                <c:pt idx="28">
                  <c:v>22.405105438401776</c:v>
                </c:pt>
                <c:pt idx="29">
                  <c:v>18.596004439511653</c:v>
                </c:pt>
                <c:pt idx="30">
                  <c:v>20.083424807903402</c:v>
                </c:pt>
                <c:pt idx="31">
                  <c:v>19.434687156970362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C8-43C2-A3B9-316AE2BE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966512"/>
        <c:axId val="1699961936"/>
      </c:lineChart>
      <c:catAx>
        <c:axId val="169996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969008"/>
        <c:crosses val="autoZero"/>
        <c:auto val="1"/>
        <c:lblAlgn val="ctr"/>
        <c:lblOffset val="100"/>
        <c:noMultiLvlLbl val="0"/>
      </c:catAx>
      <c:valAx>
        <c:axId val="169996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964432"/>
        <c:crosses val="autoZero"/>
        <c:crossBetween val="between"/>
      </c:valAx>
      <c:valAx>
        <c:axId val="16999619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966512"/>
        <c:crosses val="max"/>
        <c:crossBetween val="between"/>
      </c:valAx>
      <c:catAx>
        <c:axId val="1699966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99961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'[2]APRIL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'[2]APRIL 2024'!$A$3:$A$34</c:f>
              <c:strCache>
                <c:ptCount val="32"/>
                <c:pt idx="0">
                  <c:v>BF</c:v>
                </c:pt>
                <c:pt idx="1">
                  <c:v>45383</c:v>
                </c:pt>
                <c:pt idx="2">
                  <c:v>45384</c:v>
                </c:pt>
                <c:pt idx="3">
                  <c:v>45385</c:v>
                </c:pt>
                <c:pt idx="4">
                  <c:v>45386</c:v>
                </c:pt>
                <c:pt idx="5">
                  <c:v>45387</c:v>
                </c:pt>
                <c:pt idx="6">
                  <c:v>45388</c:v>
                </c:pt>
                <c:pt idx="7">
                  <c:v>45389</c:v>
                </c:pt>
                <c:pt idx="8">
                  <c:v>45390</c:v>
                </c:pt>
                <c:pt idx="9">
                  <c:v>45391</c:v>
                </c:pt>
                <c:pt idx="10">
                  <c:v>45392</c:v>
                </c:pt>
                <c:pt idx="11">
                  <c:v>45393</c:v>
                </c:pt>
                <c:pt idx="12">
                  <c:v>45394</c:v>
                </c:pt>
                <c:pt idx="13">
                  <c:v>45395</c:v>
                </c:pt>
                <c:pt idx="14">
                  <c:v>45396</c:v>
                </c:pt>
                <c:pt idx="15">
                  <c:v>45397</c:v>
                </c:pt>
                <c:pt idx="16">
                  <c:v>45398</c:v>
                </c:pt>
                <c:pt idx="17">
                  <c:v>45399</c:v>
                </c:pt>
                <c:pt idx="18">
                  <c:v>45400</c:v>
                </c:pt>
                <c:pt idx="19">
                  <c:v>45401</c:v>
                </c:pt>
                <c:pt idx="20">
                  <c:v>45402</c:v>
                </c:pt>
                <c:pt idx="21">
                  <c:v>45403</c:v>
                </c:pt>
                <c:pt idx="22">
                  <c:v>45404</c:v>
                </c:pt>
                <c:pt idx="23">
                  <c:v>45405</c:v>
                </c:pt>
                <c:pt idx="24">
                  <c:v>45406</c:v>
                </c:pt>
                <c:pt idx="25">
                  <c:v>45407</c:v>
                </c:pt>
                <c:pt idx="26">
                  <c:v>45408</c:v>
                </c:pt>
                <c:pt idx="27">
                  <c:v>45409</c:v>
                </c:pt>
                <c:pt idx="28">
                  <c:v>45410</c:v>
                </c:pt>
                <c:pt idx="29">
                  <c:v>45411</c:v>
                </c:pt>
                <c:pt idx="30">
                  <c:v>45412</c:v>
                </c:pt>
              </c:strCache>
            </c:strRef>
          </c:cat>
          <c:val>
            <c:numRef>
              <c:f>'[2]APRIL 2024'!$L$3:$L$34</c:f>
              <c:numCache>
                <c:formatCode>General</c:formatCode>
                <c:ptCount val="32"/>
                <c:pt idx="1">
                  <c:v>19299</c:v>
                </c:pt>
                <c:pt idx="2">
                  <c:v>17930</c:v>
                </c:pt>
                <c:pt idx="3">
                  <c:v>20120</c:v>
                </c:pt>
                <c:pt idx="4">
                  <c:v>18940</c:v>
                </c:pt>
                <c:pt idx="5">
                  <c:v>19465</c:v>
                </c:pt>
                <c:pt idx="6">
                  <c:v>18674</c:v>
                </c:pt>
                <c:pt idx="7">
                  <c:v>18628</c:v>
                </c:pt>
                <c:pt idx="8">
                  <c:v>18513</c:v>
                </c:pt>
                <c:pt idx="9">
                  <c:v>19055</c:v>
                </c:pt>
                <c:pt idx="10">
                  <c:v>17870</c:v>
                </c:pt>
                <c:pt idx="11">
                  <c:v>18455</c:v>
                </c:pt>
                <c:pt idx="12">
                  <c:v>18145</c:v>
                </c:pt>
                <c:pt idx="13">
                  <c:v>18480</c:v>
                </c:pt>
                <c:pt idx="14">
                  <c:v>19250</c:v>
                </c:pt>
                <c:pt idx="15">
                  <c:v>19005</c:v>
                </c:pt>
                <c:pt idx="16">
                  <c:v>19990</c:v>
                </c:pt>
                <c:pt idx="17">
                  <c:v>20372</c:v>
                </c:pt>
                <c:pt idx="18">
                  <c:v>16612</c:v>
                </c:pt>
                <c:pt idx="19">
                  <c:v>18567</c:v>
                </c:pt>
                <c:pt idx="20">
                  <c:v>19118</c:v>
                </c:pt>
                <c:pt idx="21">
                  <c:v>17921</c:v>
                </c:pt>
                <c:pt idx="22">
                  <c:v>19176</c:v>
                </c:pt>
                <c:pt idx="23">
                  <c:v>19508</c:v>
                </c:pt>
                <c:pt idx="24">
                  <c:v>19835</c:v>
                </c:pt>
                <c:pt idx="25">
                  <c:v>18895</c:v>
                </c:pt>
                <c:pt idx="26">
                  <c:v>18950</c:v>
                </c:pt>
                <c:pt idx="27">
                  <c:v>16784</c:v>
                </c:pt>
                <c:pt idx="28">
                  <c:v>17430</c:v>
                </c:pt>
                <c:pt idx="29">
                  <c:v>17620</c:v>
                </c:pt>
                <c:pt idx="30">
                  <c:v>17615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0-4DF0-BFC2-E055D05A969B}"/>
            </c:ext>
          </c:extLst>
        </c:ser>
        <c:ser>
          <c:idx val="1"/>
          <c:order val="1"/>
          <c:tx>
            <c:strRef>
              <c:f>'[2]APRIL 2024'!$N$1:$N$2</c:f>
              <c:strCache>
                <c:ptCount val="1"/>
                <c:pt idx="0">
                  <c:v>COWS IN MILK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'[2]APRIL 2024'!$A$3:$A$34</c:f>
              <c:strCache>
                <c:ptCount val="32"/>
                <c:pt idx="0">
                  <c:v>BF</c:v>
                </c:pt>
                <c:pt idx="1">
                  <c:v>45383</c:v>
                </c:pt>
                <c:pt idx="2">
                  <c:v>45384</c:v>
                </c:pt>
                <c:pt idx="3">
                  <c:v>45385</c:v>
                </c:pt>
                <c:pt idx="4">
                  <c:v>45386</c:v>
                </c:pt>
                <c:pt idx="5">
                  <c:v>45387</c:v>
                </c:pt>
                <c:pt idx="6">
                  <c:v>45388</c:v>
                </c:pt>
                <c:pt idx="7">
                  <c:v>45389</c:v>
                </c:pt>
                <c:pt idx="8">
                  <c:v>45390</c:v>
                </c:pt>
                <c:pt idx="9">
                  <c:v>45391</c:v>
                </c:pt>
                <c:pt idx="10">
                  <c:v>45392</c:v>
                </c:pt>
                <c:pt idx="11">
                  <c:v>45393</c:v>
                </c:pt>
                <c:pt idx="12">
                  <c:v>45394</c:v>
                </c:pt>
                <c:pt idx="13">
                  <c:v>45395</c:v>
                </c:pt>
                <c:pt idx="14">
                  <c:v>45396</c:v>
                </c:pt>
                <c:pt idx="15">
                  <c:v>45397</c:v>
                </c:pt>
                <c:pt idx="16">
                  <c:v>45398</c:v>
                </c:pt>
                <c:pt idx="17">
                  <c:v>45399</c:v>
                </c:pt>
                <c:pt idx="18">
                  <c:v>45400</c:v>
                </c:pt>
                <c:pt idx="19">
                  <c:v>45401</c:v>
                </c:pt>
                <c:pt idx="20">
                  <c:v>45402</c:v>
                </c:pt>
                <c:pt idx="21">
                  <c:v>45403</c:v>
                </c:pt>
                <c:pt idx="22">
                  <c:v>45404</c:v>
                </c:pt>
                <c:pt idx="23">
                  <c:v>45405</c:v>
                </c:pt>
                <c:pt idx="24">
                  <c:v>45406</c:v>
                </c:pt>
                <c:pt idx="25">
                  <c:v>45407</c:v>
                </c:pt>
                <c:pt idx="26">
                  <c:v>45408</c:v>
                </c:pt>
                <c:pt idx="27">
                  <c:v>45409</c:v>
                </c:pt>
                <c:pt idx="28">
                  <c:v>45410</c:v>
                </c:pt>
                <c:pt idx="29">
                  <c:v>45411</c:v>
                </c:pt>
                <c:pt idx="30">
                  <c:v>45412</c:v>
                </c:pt>
              </c:strCache>
            </c:strRef>
          </c:cat>
          <c:val>
            <c:numRef>
              <c:f>'[2]APRIL 2024'!$N$3:$N$34</c:f>
              <c:numCache>
                <c:formatCode>General</c:formatCode>
                <c:ptCount val="32"/>
                <c:pt idx="0">
                  <c:v>0</c:v>
                </c:pt>
                <c:pt idx="1">
                  <c:v>909</c:v>
                </c:pt>
                <c:pt idx="2">
                  <c:v>908</c:v>
                </c:pt>
                <c:pt idx="3">
                  <c:v>905</c:v>
                </c:pt>
                <c:pt idx="4">
                  <c:v>932</c:v>
                </c:pt>
                <c:pt idx="5">
                  <c:v>932</c:v>
                </c:pt>
                <c:pt idx="6">
                  <c:v>926</c:v>
                </c:pt>
                <c:pt idx="7">
                  <c:v>926</c:v>
                </c:pt>
                <c:pt idx="8">
                  <c:v>926</c:v>
                </c:pt>
                <c:pt idx="9">
                  <c:v>919</c:v>
                </c:pt>
                <c:pt idx="10">
                  <c:v>919</c:v>
                </c:pt>
                <c:pt idx="11">
                  <c:v>887</c:v>
                </c:pt>
                <c:pt idx="12">
                  <c:v>886</c:v>
                </c:pt>
                <c:pt idx="13">
                  <c:v>884</c:v>
                </c:pt>
                <c:pt idx="14">
                  <c:v>899</c:v>
                </c:pt>
                <c:pt idx="15">
                  <c:v>915</c:v>
                </c:pt>
                <c:pt idx="16">
                  <c:v>914</c:v>
                </c:pt>
                <c:pt idx="17">
                  <c:v>914</c:v>
                </c:pt>
                <c:pt idx="18">
                  <c:v>914</c:v>
                </c:pt>
                <c:pt idx="19">
                  <c:v>912</c:v>
                </c:pt>
                <c:pt idx="20">
                  <c:v>935</c:v>
                </c:pt>
                <c:pt idx="21">
                  <c:v>935</c:v>
                </c:pt>
                <c:pt idx="22">
                  <c:v>958</c:v>
                </c:pt>
                <c:pt idx="23">
                  <c:v>958</c:v>
                </c:pt>
                <c:pt idx="24">
                  <c:v>958</c:v>
                </c:pt>
                <c:pt idx="25">
                  <c:v>796</c:v>
                </c:pt>
                <c:pt idx="26">
                  <c:v>957</c:v>
                </c:pt>
                <c:pt idx="27">
                  <c:v>957</c:v>
                </c:pt>
                <c:pt idx="28">
                  <c:v>944</c:v>
                </c:pt>
                <c:pt idx="29">
                  <c:v>926</c:v>
                </c:pt>
                <c:pt idx="30">
                  <c:v>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0-4DF0-BFC2-E055D05A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1826084160"/>
        <c:axId val="1826085824"/>
      </c:barChart>
      <c:lineChart>
        <c:grouping val="standard"/>
        <c:varyColors val="0"/>
        <c:ser>
          <c:idx val="2"/>
          <c:order val="2"/>
          <c:tx>
            <c:strRef>
              <c:f>'[2]APRIL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'[2]APRIL 2024'!$A$3:$A$34</c:f>
              <c:strCache>
                <c:ptCount val="32"/>
                <c:pt idx="0">
                  <c:v>BF</c:v>
                </c:pt>
                <c:pt idx="1">
                  <c:v>45383</c:v>
                </c:pt>
                <c:pt idx="2">
                  <c:v>45384</c:v>
                </c:pt>
                <c:pt idx="3">
                  <c:v>45385</c:v>
                </c:pt>
                <c:pt idx="4">
                  <c:v>45386</c:v>
                </c:pt>
                <c:pt idx="5">
                  <c:v>45387</c:v>
                </c:pt>
                <c:pt idx="6">
                  <c:v>45388</c:v>
                </c:pt>
                <c:pt idx="7">
                  <c:v>45389</c:v>
                </c:pt>
                <c:pt idx="8">
                  <c:v>45390</c:v>
                </c:pt>
                <c:pt idx="9">
                  <c:v>45391</c:v>
                </c:pt>
                <c:pt idx="10">
                  <c:v>45392</c:v>
                </c:pt>
                <c:pt idx="11">
                  <c:v>45393</c:v>
                </c:pt>
                <c:pt idx="12">
                  <c:v>45394</c:v>
                </c:pt>
                <c:pt idx="13">
                  <c:v>45395</c:v>
                </c:pt>
                <c:pt idx="14">
                  <c:v>45396</c:v>
                </c:pt>
                <c:pt idx="15">
                  <c:v>45397</c:v>
                </c:pt>
                <c:pt idx="16">
                  <c:v>45398</c:v>
                </c:pt>
                <c:pt idx="17">
                  <c:v>45399</c:v>
                </c:pt>
                <c:pt idx="18">
                  <c:v>45400</c:v>
                </c:pt>
                <c:pt idx="19">
                  <c:v>45401</c:v>
                </c:pt>
                <c:pt idx="20">
                  <c:v>45402</c:v>
                </c:pt>
                <c:pt idx="21">
                  <c:v>45403</c:v>
                </c:pt>
                <c:pt idx="22">
                  <c:v>45404</c:v>
                </c:pt>
                <c:pt idx="23">
                  <c:v>45405</c:v>
                </c:pt>
                <c:pt idx="24">
                  <c:v>45406</c:v>
                </c:pt>
                <c:pt idx="25">
                  <c:v>45407</c:v>
                </c:pt>
                <c:pt idx="26">
                  <c:v>45408</c:v>
                </c:pt>
                <c:pt idx="27">
                  <c:v>45409</c:v>
                </c:pt>
                <c:pt idx="28">
                  <c:v>45410</c:v>
                </c:pt>
                <c:pt idx="29">
                  <c:v>45411</c:v>
                </c:pt>
                <c:pt idx="30">
                  <c:v>45412</c:v>
                </c:pt>
              </c:strCache>
            </c:strRef>
          </c:cat>
          <c:val>
            <c:numRef>
              <c:f>'[2]APRIL 2024'!$O$3:$O$34</c:f>
              <c:numCache>
                <c:formatCode>General</c:formatCode>
                <c:ptCount val="32"/>
                <c:pt idx="1">
                  <c:v>21.231023102310232</c:v>
                </c:pt>
                <c:pt idx="2">
                  <c:v>19.746696035242291</c:v>
                </c:pt>
                <c:pt idx="3">
                  <c:v>22.232044198895029</c:v>
                </c:pt>
                <c:pt idx="4">
                  <c:v>20.321888412017167</c:v>
                </c:pt>
                <c:pt idx="5">
                  <c:v>20.88519313304721</c:v>
                </c:pt>
                <c:pt idx="6">
                  <c:v>20.166306695464364</c:v>
                </c:pt>
                <c:pt idx="7">
                  <c:v>20.116630669546435</c:v>
                </c:pt>
                <c:pt idx="8">
                  <c:v>19.992440604751621</c:v>
                </c:pt>
                <c:pt idx="9">
                  <c:v>20.734494015233949</c:v>
                </c:pt>
                <c:pt idx="10">
                  <c:v>19.445048966267681</c:v>
                </c:pt>
                <c:pt idx="11">
                  <c:v>20.80608793686584</c:v>
                </c:pt>
                <c:pt idx="12">
                  <c:v>20.479683972911964</c:v>
                </c:pt>
                <c:pt idx="13">
                  <c:v>20.904977375565611</c:v>
                </c:pt>
                <c:pt idx="14">
                  <c:v>21.412680756395996</c:v>
                </c:pt>
                <c:pt idx="15">
                  <c:v>20.770491803278688</c:v>
                </c:pt>
                <c:pt idx="16">
                  <c:v>21.87089715536105</c:v>
                </c:pt>
                <c:pt idx="17">
                  <c:v>22.288840262582056</c:v>
                </c:pt>
                <c:pt idx="18">
                  <c:v>18.175054704595187</c:v>
                </c:pt>
                <c:pt idx="19">
                  <c:v>20.358552631578949</c:v>
                </c:pt>
                <c:pt idx="20">
                  <c:v>20.44705882352941</c:v>
                </c:pt>
                <c:pt idx="21">
                  <c:v>19.166844919786097</c:v>
                </c:pt>
                <c:pt idx="22">
                  <c:v>20.01670146137787</c:v>
                </c:pt>
                <c:pt idx="23">
                  <c:v>20.363256784968684</c:v>
                </c:pt>
                <c:pt idx="24">
                  <c:v>20.704592901878915</c:v>
                </c:pt>
                <c:pt idx="25">
                  <c:v>23.737437185929647</c:v>
                </c:pt>
                <c:pt idx="26">
                  <c:v>19.80146290491118</c:v>
                </c:pt>
                <c:pt idx="27">
                  <c:v>17.538140020898641</c:v>
                </c:pt>
                <c:pt idx="28">
                  <c:v>18.463983050847457</c:v>
                </c:pt>
                <c:pt idx="29">
                  <c:v>19.028077753779698</c:v>
                </c:pt>
                <c:pt idx="30">
                  <c:v>19.022678185745139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00-4DF0-BFC2-E055D05A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094144"/>
        <c:axId val="1826088320"/>
      </c:lineChart>
      <c:catAx>
        <c:axId val="182608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085824"/>
        <c:crosses val="autoZero"/>
        <c:auto val="1"/>
        <c:lblAlgn val="ctr"/>
        <c:lblOffset val="100"/>
        <c:noMultiLvlLbl val="0"/>
      </c:catAx>
      <c:valAx>
        <c:axId val="182608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084160"/>
        <c:crosses val="autoZero"/>
        <c:crossBetween val="between"/>
      </c:valAx>
      <c:valAx>
        <c:axId val="18260883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094144"/>
        <c:crosses val="max"/>
        <c:crossBetween val="between"/>
      </c:valAx>
      <c:catAx>
        <c:axId val="1826094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6088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MAY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'[1]MAY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'[1]MAY 2024'!$A$3:$A$34</c:f>
              <c:strCache>
                <c:ptCount val="32"/>
                <c:pt idx="0">
                  <c:v>BF</c:v>
                </c:pt>
                <c:pt idx="1">
                  <c:v>45413</c:v>
                </c:pt>
                <c:pt idx="2">
                  <c:v>45414</c:v>
                </c:pt>
                <c:pt idx="3">
                  <c:v>45415</c:v>
                </c:pt>
                <c:pt idx="4">
                  <c:v>45416</c:v>
                </c:pt>
                <c:pt idx="5">
                  <c:v>45417</c:v>
                </c:pt>
                <c:pt idx="6">
                  <c:v>45418</c:v>
                </c:pt>
                <c:pt idx="7">
                  <c:v>45419</c:v>
                </c:pt>
                <c:pt idx="8">
                  <c:v>45420</c:v>
                </c:pt>
                <c:pt idx="9">
                  <c:v>45421</c:v>
                </c:pt>
                <c:pt idx="10">
                  <c:v>45422</c:v>
                </c:pt>
                <c:pt idx="11">
                  <c:v>45423</c:v>
                </c:pt>
                <c:pt idx="12">
                  <c:v>45424</c:v>
                </c:pt>
                <c:pt idx="13">
                  <c:v>45425</c:v>
                </c:pt>
                <c:pt idx="14">
                  <c:v>45426</c:v>
                </c:pt>
                <c:pt idx="15">
                  <c:v>45427</c:v>
                </c:pt>
                <c:pt idx="16">
                  <c:v>45428</c:v>
                </c:pt>
                <c:pt idx="17">
                  <c:v>45429</c:v>
                </c:pt>
                <c:pt idx="18">
                  <c:v>45430</c:v>
                </c:pt>
                <c:pt idx="19">
                  <c:v>45431</c:v>
                </c:pt>
                <c:pt idx="20">
                  <c:v>45432</c:v>
                </c:pt>
                <c:pt idx="21">
                  <c:v>45433</c:v>
                </c:pt>
                <c:pt idx="22">
                  <c:v>45434</c:v>
                </c:pt>
                <c:pt idx="23">
                  <c:v>45435</c:v>
                </c:pt>
                <c:pt idx="24">
                  <c:v>45436</c:v>
                </c:pt>
                <c:pt idx="25">
                  <c:v>45437</c:v>
                </c:pt>
                <c:pt idx="26">
                  <c:v>45438</c:v>
                </c:pt>
                <c:pt idx="27">
                  <c:v>45439</c:v>
                </c:pt>
                <c:pt idx="28">
                  <c:v>45440</c:v>
                </c:pt>
                <c:pt idx="29">
                  <c:v>45441</c:v>
                </c:pt>
                <c:pt idx="30">
                  <c:v>45442</c:v>
                </c:pt>
                <c:pt idx="31">
                  <c:v>45443</c:v>
                </c:pt>
              </c:strCache>
            </c:strRef>
          </c:cat>
          <c:val>
            <c:numRef>
              <c:f>'[1]MAY 2024'!$L$3:$L$34</c:f>
              <c:numCache>
                <c:formatCode>General</c:formatCode>
                <c:ptCount val="32"/>
                <c:pt idx="1">
                  <c:v>18565</c:v>
                </c:pt>
                <c:pt idx="2">
                  <c:v>18410</c:v>
                </c:pt>
                <c:pt idx="3">
                  <c:v>18735</c:v>
                </c:pt>
                <c:pt idx="4">
                  <c:v>18033</c:v>
                </c:pt>
                <c:pt idx="5">
                  <c:v>17785</c:v>
                </c:pt>
                <c:pt idx="6">
                  <c:v>17215</c:v>
                </c:pt>
                <c:pt idx="7">
                  <c:v>13755</c:v>
                </c:pt>
                <c:pt idx="8">
                  <c:v>14535</c:v>
                </c:pt>
                <c:pt idx="9">
                  <c:v>16488</c:v>
                </c:pt>
                <c:pt idx="10">
                  <c:v>15050</c:v>
                </c:pt>
                <c:pt idx="11">
                  <c:v>17952</c:v>
                </c:pt>
                <c:pt idx="12">
                  <c:v>17135</c:v>
                </c:pt>
                <c:pt idx="13">
                  <c:v>15690</c:v>
                </c:pt>
                <c:pt idx="14">
                  <c:v>17760</c:v>
                </c:pt>
                <c:pt idx="15">
                  <c:v>17730</c:v>
                </c:pt>
                <c:pt idx="16">
                  <c:v>16365</c:v>
                </c:pt>
                <c:pt idx="17">
                  <c:v>19690</c:v>
                </c:pt>
                <c:pt idx="18">
                  <c:v>18980</c:v>
                </c:pt>
                <c:pt idx="19">
                  <c:v>19240</c:v>
                </c:pt>
                <c:pt idx="20">
                  <c:v>17830</c:v>
                </c:pt>
                <c:pt idx="21">
                  <c:v>18900</c:v>
                </c:pt>
                <c:pt idx="22">
                  <c:v>17800</c:v>
                </c:pt>
                <c:pt idx="23">
                  <c:v>17910</c:v>
                </c:pt>
                <c:pt idx="24">
                  <c:v>18180</c:v>
                </c:pt>
                <c:pt idx="25">
                  <c:v>17800</c:v>
                </c:pt>
                <c:pt idx="26">
                  <c:v>18355</c:v>
                </c:pt>
                <c:pt idx="27">
                  <c:v>18035</c:v>
                </c:pt>
                <c:pt idx="28">
                  <c:v>18415</c:v>
                </c:pt>
                <c:pt idx="29">
                  <c:v>19200</c:v>
                </c:pt>
                <c:pt idx="30">
                  <c:v>19942</c:v>
                </c:pt>
                <c:pt idx="31">
                  <c:v>19600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C-4AE5-B917-C2DBBD0CB795}"/>
            </c:ext>
          </c:extLst>
        </c:ser>
        <c:ser>
          <c:idx val="1"/>
          <c:order val="1"/>
          <c:tx>
            <c:strRef>
              <c:f>'[1]MAY 2024'!$N$1:$N$2</c:f>
              <c:strCache>
                <c:ptCount val="1"/>
                <c:pt idx="0">
                  <c:v>COWS IN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'[1]MAY 2024'!$A$3:$A$34</c:f>
              <c:strCache>
                <c:ptCount val="32"/>
                <c:pt idx="0">
                  <c:v>BF</c:v>
                </c:pt>
                <c:pt idx="1">
                  <c:v>45413</c:v>
                </c:pt>
                <c:pt idx="2">
                  <c:v>45414</c:v>
                </c:pt>
                <c:pt idx="3">
                  <c:v>45415</c:v>
                </c:pt>
                <c:pt idx="4">
                  <c:v>45416</c:v>
                </c:pt>
                <c:pt idx="5">
                  <c:v>45417</c:v>
                </c:pt>
                <c:pt idx="6">
                  <c:v>45418</c:v>
                </c:pt>
                <c:pt idx="7">
                  <c:v>45419</c:v>
                </c:pt>
                <c:pt idx="8">
                  <c:v>45420</c:v>
                </c:pt>
                <c:pt idx="9">
                  <c:v>45421</c:v>
                </c:pt>
                <c:pt idx="10">
                  <c:v>45422</c:v>
                </c:pt>
                <c:pt idx="11">
                  <c:v>45423</c:v>
                </c:pt>
                <c:pt idx="12">
                  <c:v>45424</c:v>
                </c:pt>
                <c:pt idx="13">
                  <c:v>45425</c:v>
                </c:pt>
                <c:pt idx="14">
                  <c:v>45426</c:v>
                </c:pt>
                <c:pt idx="15">
                  <c:v>45427</c:v>
                </c:pt>
                <c:pt idx="16">
                  <c:v>45428</c:v>
                </c:pt>
                <c:pt idx="17">
                  <c:v>45429</c:v>
                </c:pt>
                <c:pt idx="18">
                  <c:v>45430</c:v>
                </c:pt>
                <c:pt idx="19">
                  <c:v>45431</c:v>
                </c:pt>
                <c:pt idx="20">
                  <c:v>45432</c:v>
                </c:pt>
                <c:pt idx="21">
                  <c:v>45433</c:v>
                </c:pt>
                <c:pt idx="22">
                  <c:v>45434</c:v>
                </c:pt>
                <c:pt idx="23">
                  <c:v>45435</c:v>
                </c:pt>
                <c:pt idx="24">
                  <c:v>45436</c:v>
                </c:pt>
                <c:pt idx="25">
                  <c:v>45437</c:v>
                </c:pt>
                <c:pt idx="26">
                  <c:v>45438</c:v>
                </c:pt>
                <c:pt idx="27">
                  <c:v>45439</c:v>
                </c:pt>
                <c:pt idx="28">
                  <c:v>45440</c:v>
                </c:pt>
                <c:pt idx="29">
                  <c:v>45441</c:v>
                </c:pt>
                <c:pt idx="30">
                  <c:v>45442</c:v>
                </c:pt>
                <c:pt idx="31">
                  <c:v>45443</c:v>
                </c:pt>
              </c:strCache>
            </c:strRef>
          </c:cat>
          <c:val>
            <c:numRef>
              <c:f>'[1]MAY 2024'!$N$3:$N$34</c:f>
              <c:numCache>
                <c:formatCode>General</c:formatCode>
                <c:ptCount val="32"/>
                <c:pt idx="0">
                  <c:v>0</c:v>
                </c:pt>
                <c:pt idx="1">
                  <c:v>924</c:v>
                </c:pt>
                <c:pt idx="2">
                  <c:v>933</c:v>
                </c:pt>
                <c:pt idx="3">
                  <c:v>933</c:v>
                </c:pt>
                <c:pt idx="4">
                  <c:v>932</c:v>
                </c:pt>
                <c:pt idx="5">
                  <c:v>932</c:v>
                </c:pt>
                <c:pt idx="6">
                  <c:v>930</c:v>
                </c:pt>
                <c:pt idx="7">
                  <c:v>947</c:v>
                </c:pt>
                <c:pt idx="8">
                  <c:v>957</c:v>
                </c:pt>
                <c:pt idx="9">
                  <c:v>957</c:v>
                </c:pt>
                <c:pt idx="10">
                  <c:v>954</c:v>
                </c:pt>
                <c:pt idx="11">
                  <c:v>950</c:v>
                </c:pt>
                <c:pt idx="12">
                  <c:v>950</c:v>
                </c:pt>
                <c:pt idx="13">
                  <c:v>950</c:v>
                </c:pt>
                <c:pt idx="14">
                  <c:v>949</c:v>
                </c:pt>
                <c:pt idx="15">
                  <c:v>949</c:v>
                </c:pt>
                <c:pt idx="16">
                  <c:v>948</c:v>
                </c:pt>
                <c:pt idx="17">
                  <c:v>948</c:v>
                </c:pt>
                <c:pt idx="18">
                  <c:v>948</c:v>
                </c:pt>
                <c:pt idx="19">
                  <c:v>999</c:v>
                </c:pt>
                <c:pt idx="20">
                  <c:v>1003</c:v>
                </c:pt>
                <c:pt idx="21">
                  <c:v>988</c:v>
                </c:pt>
                <c:pt idx="22">
                  <c:v>988</c:v>
                </c:pt>
                <c:pt idx="23">
                  <c:v>988</c:v>
                </c:pt>
                <c:pt idx="24">
                  <c:v>988</c:v>
                </c:pt>
                <c:pt idx="25">
                  <c:v>987</c:v>
                </c:pt>
                <c:pt idx="26">
                  <c:v>997</c:v>
                </c:pt>
                <c:pt idx="27">
                  <c:v>997</c:v>
                </c:pt>
                <c:pt idx="28">
                  <c:v>1018</c:v>
                </c:pt>
                <c:pt idx="29">
                  <c:v>1018</c:v>
                </c:pt>
                <c:pt idx="30">
                  <c:v>1047</c:v>
                </c:pt>
                <c:pt idx="31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C-4AE5-B917-C2DBBD0CB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826093728"/>
        <c:axId val="1826096640"/>
      </c:barChart>
      <c:lineChart>
        <c:grouping val="standard"/>
        <c:varyColors val="0"/>
        <c:ser>
          <c:idx val="2"/>
          <c:order val="2"/>
          <c:tx>
            <c:strRef>
              <c:f>'[1]MAY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'[1]MAY 2024'!$A$3:$A$34</c:f>
              <c:strCache>
                <c:ptCount val="32"/>
                <c:pt idx="0">
                  <c:v>BF</c:v>
                </c:pt>
                <c:pt idx="1">
                  <c:v>45413</c:v>
                </c:pt>
                <c:pt idx="2">
                  <c:v>45414</c:v>
                </c:pt>
                <c:pt idx="3">
                  <c:v>45415</c:v>
                </c:pt>
                <c:pt idx="4">
                  <c:v>45416</c:v>
                </c:pt>
                <c:pt idx="5">
                  <c:v>45417</c:v>
                </c:pt>
                <c:pt idx="6">
                  <c:v>45418</c:v>
                </c:pt>
                <c:pt idx="7">
                  <c:v>45419</c:v>
                </c:pt>
                <c:pt idx="8">
                  <c:v>45420</c:v>
                </c:pt>
                <c:pt idx="9">
                  <c:v>45421</c:v>
                </c:pt>
                <c:pt idx="10">
                  <c:v>45422</c:v>
                </c:pt>
                <c:pt idx="11">
                  <c:v>45423</c:v>
                </c:pt>
                <c:pt idx="12">
                  <c:v>45424</c:v>
                </c:pt>
                <c:pt idx="13">
                  <c:v>45425</c:v>
                </c:pt>
                <c:pt idx="14">
                  <c:v>45426</c:v>
                </c:pt>
                <c:pt idx="15">
                  <c:v>45427</c:v>
                </c:pt>
                <c:pt idx="16">
                  <c:v>45428</c:v>
                </c:pt>
                <c:pt idx="17">
                  <c:v>45429</c:v>
                </c:pt>
                <c:pt idx="18">
                  <c:v>45430</c:v>
                </c:pt>
                <c:pt idx="19">
                  <c:v>45431</c:v>
                </c:pt>
                <c:pt idx="20">
                  <c:v>45432</c:v>
                </c:pt>
                <c:pt idx="21">
                  <c:v>45433</c:v>
                </c:pt>
                <c:pt idx="22">
                  <c:v>45434</c:v>
                </c:pt>
                <c:pt idx="23">
                  <c:v>45435</c:v>
                </c:pt>
                <c:pt idx="24">
                  <c:v>45436</c:v>
                </c:pt>
                <c:pt idx="25">
                  <c:v>45437</c:v>
                </c:pt>
                <c:pt idx="26">
                  <c:v>45438</c:v>
                </c:pt>
                <c:pt idx="27">
                  <c:v>45439</c:v>
                </c:pt>
                <c:pt idx="28">
                  <c:v>45440</c:v>
                </c:pt>
                <c:pt idx="29">
                  <c:v>45441</c:v>
                </c:pt>
                <c:pt idx="30">
                  <c:v>45442</c:v>
                </c:pt>
                <c:pt idx="31">
                  <c:v>45443</c:v>
                </c:pt>
              </c:strCache>
            </c:strRef>
          </c:cat>
          <c:val>
            <c:numRef>
              <c:f>'[1]MAY 2024'!$O$3:$O$34</c:f>
              <c:numCache>
                <c:formatCode>General</c:formatCode>
                <c:ptCount val="32"/>
                <c:pt idx="1">
                  <c:v>20.091991341991342</c:v>
                </c:pt>
                <c:pt idx="2">
                  <c:v>19.732047159699892</c:v>
                </c:pt>
                <c:pt idx="3">
                  <c:v>20.080385852090032</c:v>
                </c:pt>
                <c:pt idx="4">
                  <c:v>19.348712446351932</c:v>
                </c:pt>
                <c:pt idx="5">
                  <c:v>19.082618025751074</c:v>
                </c:pt>
                <c:pt idx="6">
                  <c:v>18.510752688172044</c:v>
                </c:pt>
                <c:pt idx="7">
                  <c:v>14.524815205913411</c:v>
                </c:pt>
                <c:pt idx="8">
                  <c:v>15.18808777429467</c:v>
                </c:pt>
                <c:pt idx="9">
                  <c:v>17.228840125391848</c:v>
                </c:pt>
                <c:pt idx="10">
                  <c:v>15.775681341719078</c:v>
                </c:pt>
                <c:pt idx="11">
                  <c:v>18.896842105263158</c:v>
                </c:pt>
                <c:pt idx="12">
                  <c:v>18.036842105263158</c:v>
                </c:pt>
                <c:pt idx="13">
                  <c:v>16.515789473684212</c:v>
                </c:pt>
                <c:pt idx="14">
                  <c:v>18.714436248682823</c:v>
                </c:pt>
                <c:pt idx="15">
                  <c:v>18.682824025289779</c:v>
                </c:pt>
                <c:pt idx="16">
                  <c:v>17.2626582278481</c:v>
                </c:pt>
                <c:pt idx="17">
                  <c:v>20.770042194092827</c:v>
                </c:pt>
                <c:pt idx="18">
                  <c:v>20.021097046413502</c:v>
                </c:pt>
                <c:pt idx="19">
                  <c:v>19.25925925925926</c:v>
                </c:pt>
                <c:pt idx="20">
                  <c:v>17.776669990029909</c:v>
                </c:pt>
                <c:pt idx="21">
                  <c:v>19.129554655870447</c:v>
                </c:pt>
                <c:pt idx="22">
                  <c:v>18.016194331983804</c:v>
                </c:pt>
                <c:pt idx="23">
                  <c:v>18.127530364372468</c:v>
                </c:pt>
                <c:pt idx="24">
                  <c:v>18.400809716599191</c:v>
                </c:pt>
                <c:pt idx="25">
                  <c:v>18.034447821681866</c:v>
                </c:pt>
                <c:pt idx="26">
                  <c:v>18.41023069207623</c:v>
                </c:pt>
                <c:pt idx="27">
                  <c:v>18.08926780341023</c:v>
                </c:pt>
                <c:pt idx="28">
                  <c:v>18.089390962671906</c:v>
                </c:pt>
                <c:pt idx="29">
                  <c:v>18.860510805500983</c:v>
                </c:pt>
                <c:pt idx="30">
                  <c:v>19.046800382043934</c:v>
                </c:pt>
                <c:pt idx="31">
                  <c:v>18.720152817574021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C-4AE5-B917-C2DBBD0CB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087072"/>
        <c:axId val="1826078336"/>
      </c:lineChart>
      <c:catAx>
        <c:axId val="182609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096640"/>
        <c:crosses val="autoZero"/>
        <c:auto val="1"/>
        <c:lblAlgn val="ctr"/>
        <c:lblOffset val="100"/>
        <c:noMultiLvlLbl val="0"/>
      </c:catAx>
      <c:valAx>
        <c:axId val="182609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093728"/>
        <c:crosses val="autoZero"/>
        <c:crossBetween val="between"/>
      </c:valAx>
      <c:valAx>
        <c:axId val="18260783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087072"/>
        <c:crosses val="max"/>
        <c:crossBetween val="between"/>
      </c:valAx>
      <c:catAx>
        <c:axId val="182608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607833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'[1]JUNE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'[1]JUNE 2024'!$A$3:$A$32</c:f>
              <c:strCache>
                <c:ptCount val="30"/>
                <c:pt idx="0">
                  <c:v>BF</c:v>
                </c:pt>
                <c:pt idx="1">
                  <c:v>45444</c:v>
                </c:pt>
                <c:pt idx="2">
                  <c:v>45445</c:v>
                </c:pt>
                <c:pt idx="3">
                  <c:v>45446</c:v>
                </c:pt>
                <c:pt idx="4">
                  <c:v>45447</c:v>
                </c:pt>
                <c:pt idx="5">
                  <c:v>45448</c:v>
                </c:pt>
                <c:pt idx="6">
                  <c:v>45449</c:v>
                </c:pt>
                <c:pt idx="7">
                  <c:v>45450</c:v>
                </c:pt>
                <c:pt idx="8">
                  <c:v>45451</c:v>
                </c:pt>
                <c:pt idx="9">
                  <c:v>45452</c:v>
                </c:pt>
                <c:pt idx="10">
                  <c:v>45453</c:v>
                </c:pt>
                <c:pt idx="11">
                  <c:v>45454</c:v>
                </c:pt>
                <c:pt idx="12">
                  <c:v>45455</c:v>
                </c:pt>
                <c:pt idx="13">
                  <c:v>45456</c:v>
                </c:pt>
                <c:pt idx="14">
                  <c:v>45457</c:v>
                </c:pt>
                <c:pt idx="15">
                  <c:v>45458</c:v>
                </c:pt>
                <c:pt idx="16">
                  <c:v>45459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45469</c:v>
                </c:pt>
                <c:pt idx="25">
                  <c:v>45470</c:v>
                </c:pt>
                <c:pt idx="26">
                  <c:v>45471</c:v>
                </c:pt>
                <c:pt idx="27">
                  <c:v>45472</c:v>
                </c:pt>
                <c:pt idx="28">
                  <c:v>45473</c:v>
                </c:pt>
                <c:pt idx="29">
                  <c:v>TOTAL</c:v>
                </c:pt>
              </c:strCache>
            </c:strRef>
          </c:cat>
          <c:val>
            <c:numRef>
              <c:f>'[1]JUNE 2024'!$L$3:$L$32</c:f>
              <c:numCache>
                <c:formatCode>General</c:formatCode>
                <c:ptCount val="30"/>
                <c:pt idx="1">
                  <c:v>19120</c:v>
                </c:pt>
                <c:pt idx="2">
                  <c:v>20430</c:v>
                </c:pt>
                <c:pt idx="3">
                  <c:v>17285</c:v>
                </c:pt>
                <c:pt idx="4">
                  <c:v>17725</c:v>
                </c:pt>
                <c:pt idx="5">
                  <c:v>20395</c:v>
                </c:pt>
                <c:pt idx="6">
                  <c:v>20740</c:v>
                </c:pt>
                <c:pt idx="7">
                  <c:v>20760</c:v>
                </c:pt>
                <c:pt idx="8">
                  <c:v>19880</c:v>
                </c:pt>
                <c:pt idx="9">
                  <c:v>18860</c:v>
                </c:pt>
                <c:pt idx="10">
                  <c:v>19085</c:v>
                </c:pt>
                <c:pt idx="11">
                  <c:v>18880</c:v>
                </c:pt>
                <c:pt idx="12">
                  <c:v>16760</c:v>
                </c:pt>
                <c:pt idx="13">
                  <c:v>21310</c:v>
                </c:pt>
                <c:pt idx="14">
                  <c:v>24240</c:v>
                </c:pt>
                <c:pt idx="15">
                  <c:v>19595</c:v>
                </c:pt>
                <c:pt idx="16">
                  <c:v>21535</c:v>
                </c:pt>
                <c:pt idx="17">
                  <c:v>13605</c:v>
                </c:pt>
                <c:pt idx="18">
                  <c:v>15560</c:v>
                </c:pt>
                <c:pt idx="19">
                  <c:v>15271</c:v>
                </c:pt>
                <c:pt idx="20">
                  <c:v>21350</c:v>
                </c:pt>
                <c:pt idx="21">
                  <c:v>22929</c:v>
                </c:pt>
                <c:pt idx="22">
                  <c:v>22234</c:v>
                </c:pt>
                <c:pt idx="23">
                  <c:v>19385</c:v>
                </c:pt>
                <c:pt idx="24">
                  <c:v>21458</c:v>
                </c:pt>
                <c:pt idx="25">
                  <c:v>19972</c:v>
                </c:pt>
                <c:pt idx="26">
                  <c:v>18857</c:v>
                </c:pt>
                <c:pt idx="27">
                  <c:v>20404</c:v>
                </c:pt>
                <c:pt idx="28">
                  <c:v>18101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7-4F98-B90F-591FE232DD19}"/>
            </c:ext>
          </c:extLst>
        </c:ser>
        <c:ser>
          <c:idx val="1"/>
          <c:order val="1"/>
          <c:tx>
            <c:strRef>
              <c:f>'[1]JUNE 2024'!$N$1:$N$2</c:f>
              <c:strCache>
                <c:ptCount val="1"/>
                <c:pt idx="0">
                  <c:v>COWS IN MILK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'[1]JUNE 2024'!$A$3:$A$32</c:f>
              <c:strCache>
                <c:ptCount val="30"/>
                <c:pt idx="0">
                  <c:v>BF</c:v>
                </c:pt>
                <c:pt idx="1">
                  <c:v>45444</c:v>
                </c:pt>
                <c:pt idx="2">
                  <c:v>45445</c:v>
                </c:pt>
                <c:pt idx="3">
                  <c:v>45446</c:v>
                </c:pt>
                <c:pt idx="4">
                  <c:v>45447</c:v>
                </c:pt>
                <c:pt idx="5">
                  <c:v>45448</c:v>
                </c:pt>
                <c:pt idx="6">
                  <c:v>45449</c:v>
                </c:pt>
                <c:pt idx="7">
                  <c:v>45450</c:v>
                </c:pt>
                <c:pt idx="8">
                  <c:v>45451</c:v>
                </c:pt>
                <c:pt idx="9">
                  <c:v>45452</c:v>
                </c:pt>
                <c:pt idx="10">
                  <c:v>45453</c:v>
                </c:pt>
                <c:pt idx="11">
                  <c:v>45454</c:v>
                </c:pt>
                <c:pt idx="12">
                  <c:v>45455</c:v>
                </c:pt>
                <c:pt idx="13">
                  <c:v>45456</c:v>
                </c:pt>
                <c:pt idx="14">
                  <c:v>45457</c:v>
                </c:pt>
                <c:pt idx="15">
                  <c:v>45458</c:v>
                </c:pt>
                <c:pt idx="16">
                  <c:v>45459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45469</c:v>
                </c:pt>
                <c:pt idx="25">
                  <c:v>45470</c:v>
                </c:pt>
                <c:pt idx="26">
                  <c:v>45471</c:v>
                </c:pt>
                <c:pt idx="27">
                  <c:v>45472</c:v>
                </c:pt>
                <c:pt idx="28">
                  <c:v>45473</c:v>
                </c:pt>
                <c:pt idx="29">
                  <c:v>TOTAL</c:v>
                </c:pt>
              </c:strCache>
            </c:strRef>
          </c:cat>
          <c:val>
            <c:numRef>
              <c:f>'[1]JUNE 2024'!$N$3:$N$32</c:f>
              <c:numCache>
                <c:formatCode>General</c:formatCode>
                <c:ptCount val="30"/>
                <c:pt idx="0">
                  <c:v>0</c:v>
                </c:pt>
                <c:pt idx="1">
                  <c:v>1060</c:v>
                </c:pt>
                <c:pt idx="2">
                  <c:v>1070</c:v>
                </c:pt>
                <c:pt idx="3">
                  <c:v>1084</c:v>
                </c:pt>
                <c:pt idx="4">
                  <c:v>1084</c:v>
                </c:pt>
                <c:pt idx="5">
                  <c:v>1095</c:v>
                </c:pt>
                <c:pt idx="6">
                  <c:v>1094</c:v>
                </c:pt>
                <c:pt idx="7">
                  <c:v>1093</c:v>
                </c:pt>
                <c:pt idx="8">
                  <c:v>1067</c:v>
                </c:pt>
                <c:pt idx="9">
                  <c:v>1054</c:v>
                </c:pt>
                <c:pt idx="10">
                  <c:v>1062</c:v>
                </c:pt>
                <c:pt idx="11">
                  <c:v>1060</c:v>
                </c:pt>
                <c:pt idx="12">
                  <c:v>1096</c:v>
                </c:pt>
                <c:pt idx="13">
                  <c:v>1093</c:v>
                </c:pt>
                <c:pt idx="14">
                  <c:v>1106</c:v>
                </c:pt>
                <c:pt idx="15">
                  <c:v>1105</c:v>
                </c:pt>
                <c:pt idx="16">
                  <c:v>1105</c:v>
                </c:pt>
                <c:pt idx="17">
                  <c:v>1133</c:v>
                </c:pt>
                <c:pt idx="18">
                  <c:v>1133</c:v>
                </c:pt>
                <c:pt idx="19">
                  <c:v>1174</c:v>
                </c:pt>
                <c:pt idx="20">
                  <c:v>1174</c:v>
                </c:pt>
                <c:pt idx="21">
                  <c:v>1165</c:v>
                </c:pt>
                <c:pt idx="22">
                  <c:v>1183</c:v>
                </c:pt>
                <c:pt idx="23">
                  <c:v>1196</c:v>
                </c:pt>
                <c:pt idx="24">
                  <c:v>1200</c:v>
                </c:pt>
                <c:pt idx="25">
                  <c:v>1218</c:v>
                </c:pt>
                <c:pt idx="26">
                  <c:v>1172</c:v>
                </c:pt>
                <c:pt idx="27">
                  <c:v>1172</c:v>
                </c:pt>
                <c:pt idx="28">
                  <c:v>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7-4F98-B90F-591FE232D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692112"/>
        <c:axId val="1823695856"/>
      </c:barChart>
      <c:lineChart>
        <c:grouping val="standard"/>
        <c:varyColors val="0"/>
        <c:ser>
          <c:idx val="2"/>
          <c:order val="2"/>
          <c:tx>
            <c:strRef>
              <c:f>'[1]JUNE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'[1]JUNE 2024'!$A$3:$A$32</c:f>
              <c:strCache>
                <c:ptCount val="30"/>
                <c:pt idx="0">
                  <c:v>BF</c:v>
                </c:pt>
                <c:pt idx="1">
                  <c:v>45444</c:v>
                </c:pt>
                <c:pt idx="2">
                  <c:v>45445</c:v>
                </c:pt>
                <c:pt idx="3">
                  <c:v>45446</c:v>
                </c:pt>
                <c:pt idx="4">
                  <c:v>45447</c:v>
                </c:pt>
                <c:pt idx="5">
                  <c:v>45448</c:v>
                </c:pt>
                <c:pt idx="6">
                  <c:v>45449</c:v>
                </c:pt>
                <c:pt idx="7">
                  <c:v>45450</c:v>
                </c:pt>
                <c:pt idx="8">
                  <c:v>45451</c:v>
                </c:pt>
                <c:pt idx="9">
                  <c:v>45452</c:v>
                </c:pt>
                <c:pt idx="10">
                  <c:v>45453</c:v>
                </c:pt>
                <c:pt idx="11">
                  <c:v>45454</c:v>
                </c:pt>
                <c:pt idx="12">
                  <c:v>45455</c:v>
                </c:pt>
                <c:pt idx="13">
                  <c:v>45456</c:v>
                </c:pt>
                <c:pt idx="14">
                  <c:v>45457</c:v>
                </c:pt>
                <c:pt idx="15">
                  <c:v>45458</c:v>
                </c:pt>
                <c:pt idx="16">
                  <c:v>45459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45469</c:v>
                </c:pt>
                <c:pt idx="25">
                  <c:v>45470</c:v>
                </c:pt>
                <c:pt idx="26">
                  <c:v>45471</c:v>
                </c:pt>
                <c:pt idx="27">
                  <c:v>45472</c:v>
                </c:pt>
                <c:pt idx="28">
                  <c:v>45473</c:v>
                </c:pt>
                <c:pt idx="29">
                  <c:v>TOTAL</c:v>
                </c:pt>
              </c:strCache>
            </c:strRef>
          </c:cat>
          <c:val>
            <c:numRef>
              <c:f>'[1]JUNE 2024'!$O$3:$O$32</c:f>
              <c:numCache>
                <c:formatCode>General</c:formatCode>
                <c:ptCount val="30"/>
                <c:pt idx="1">
                  <c:v>18.037735849056602</c:v>
                </c:pt>
                <c:pt idx="2">
                  <c:v>19.093457943925234</c:v>
                </c:pt>
                <c:pt idx="3">
                  <c:v>15.945571955719558</c:v>
                </c:pt>
                <c:pt idx="4">
                  <c:v>16.351476014760149</c:v>
                </c:pt>
                <c:pt idx="5">
                  <c:v>18.625570776255707</c:v>
                </c:pt>
                <c:pt idx="6">
                  <c:v>18.957952468007313</c:v>
                </c:pt>
                <c:pt idx="7">
                  <c:v>18.993595608417202</c:v>
                </c:pt>
                <c:pt idx="8">
                  <c:v>18.631677600749764</c:v>
                </c:pt>
                <c:pt idx="9">
                  <c:v>17.893738140417458</c:v>
                </c:pt>
                <c:pt idx="10">
                  <c:v>17.970809792843692</c:v>
                </c:pt>
                <c:pt idx="11">
                  <c:v>17.811320754716981</c:v>
                </c:pt>
                <c:pt idx="12">
                  <c:v>15.291970802919709</c:v>
                </c:pt>
                <c:pt idx="13">
                  <c:v>19.496797804208601</c:v>
                </c:pt>
                <c:pt idx="14">
                  <c:v>21.916817359855333</c:v>
                </c:pt>
                <c:pt idx="15">
                  <c:v>17.733031674208146</c:v>
                </c:pt>
                <c:pt idx="16">
                  <c:v>19.488687782805428</c:v>
                </c:pt>
                <c:pt idx="17">
                  <c:v>12.007943512797882</c:v>
                </c:pt>
                <c:pt idx="18">
                  <c:v>13.733451015004412</c:v>
                </c:pt>
                <c:pt idx="19">
                  <c:v>13.007666098807496</c:v>
                </c:pt>
                <c:pt idx="20">
                  <c:v>18.185689948892673</c:v>
                </c:pt>
                <c:pt idx="21">
                  <c:v>19.681545064377683</c:v>
                </c:pt>
                <c:pt idx="22">
                  <c:v>18.794590025359255</c:v>
                </c:pt>
                <c:pt idx="23">
                  <c:v>16.20819397993311</c:v>
                </c:pt>
                <c:pt idx="24">
                  <c:v>17.881666666666668</c:v>
                </c:pt>
                <c:pt idx="25">
                  <c:v>16.397372742200329</c:v>
                </c:pt>
                <c:pt idx="26">
                  <c:v>16.089590443686006</c:v>
                </c:pt>
                <c:pt idx="27">
                  <c:v>17.409556313993175</c:v>
                </c:pt>
                <c:pt idx="28">
                  <c:v>15.198152812762384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37-4F98-B90F-591FE232D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701680"/>
        <c:axId val="1823708336"/>
      </c:lineChart>
      <c:catAx>
        <c:axId val="182369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695856"/>
        <c:crosses val="autoZero"/>
        <c:auto val="1"/>
        <c:lblAlgn val="ctr"/>
        <c:lblOffset val="100"/>
        <c:noMultiLvlLbl val="0"/>
      </c:catAx>
      <c:valAx>
        <c:axId val="182369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692112"/>
        <c:crosses val="autoZero"/>
        <c:crossBetween val="between"/>
      </c:valAx>
      <c:valAx>
        <c:axId val="18237083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01680"/>
        <c:crosses val="max"/>
        <c:crossBetween val="between"/>
      </c:valAx>
      <c:catAx>
        <c:axId val="1823701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3708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JULY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'[1]JULY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'[1]JULY 2024'!$A$3:$A$34</c:f>
              <c:strCache>
                <c:ptCount val="32"/>
                <c:pt idx="0">
                  <c:v>BF</c:v>
                </c:pt>
                <c:pt idx="1">
                  <c:v>45474</c:v>
                </c:pt>
                <c:pt idx="2">
                  <c:v>45475</c:v>
                </c:pt>
                <c:pt idx="3">
                  <c:v>45476</c:v>
                </c:pt>
                <c:pt idx="4">
                  <c:v>45477</c:v>
                </c:pt>
                <c:pt idx="5">
                  <c:v>45478</c:v>
                </c:pt>
                <c:pt idx="6">
                  <c:v>45479</c:v>
                </c:pt>
                <c:pt idx="7">
                  <c:v>45480</c:v>
                </c:pt>
                <c:pt idx="8">
                  <c:v>45481</c:v>
                </c:pt>
                <c:pt idx="9">
                  <c:v>45482</c:v>
                </c:pt>
                <c:pt idx="10">
                  <c:v>45483</c:v>
                </c:pt>
                <c:pt idx="11">
                  <c:v>45484</c:v>
                </c:pt>
                <c:pt idx="12">
                  <c:v>45485</c:v>
                </c:pt>
                <c:pt idx="13">
                  <c:v>45486</c:v>
                </c:pt>
                <c:pt idx="14">
                  <c:v>45487</c:v>
                </c:pt>
                <c:pt idx="15">
                  <c:v>45488</c:v>
                </c:pt>
                <c:pt idx="16">
                  <c:v>45489</c:v>
                </c:pt>
                <c:pt idx="17">
                  <c:v>45490</c:v>
                </c:pt>
                <c:pt idx="18">
                  <c:v>45491</c:v>
                </c:pt>
                <c:pt idx="19">
                  <c:v>45492</c:v>
                </c:pt>
                <c:pt idx="20">
                  <c:v>45493</c:v>
                </c:pt>
                <c:pt idx="21">
                  <c:v>45494</c:v>
                </c:pt>
                <c:pt idx="22">
                  <c:v>45495</c:v>
                </c:pt>
                <c:pt idx="23">
                  <c:v>45496</c:v>
                </c:pt>
                <c:pt idx="24">
                  <c:v>45497</c:v>
                </c:pt>
                <c:pt idx="25">
                  <c:v>45498</c:v>
                </c:pt>
                <c:pt idx="26">
                  <c:v>45499</c:v>
                </c:pt>
                <c:pt idx="27">
                  <c:v>45500</c:v>
                </c:pt>
                <c:pt idx="28">
                  <c:v>45501</c:v>
                </c:pt>
                <c:pt idx="29">
                  <c:v>45502</c:v>
                </c:pt>
                <c:pt idx="30">
                  <c:v>45503</c:v>
                </c:pt>
                <c:pt idx="31">
                  <c:v>45504</c:v>
                </c:pt>
              </c:strCache>
            </c:strRef>
          </c:cat>
          <c:val>
            <c:numRef>
              <c:f>'[1]JULY 2024'!$L$3:$L$34</c:f>
              <c:numCache>
                <c:formatCode>General</c:formatCode>
                <c:ptCount val="32"/>
                <c:pt idx="1">
                  <c:v>15994</c:v>
                </c:pt>
                <c:pt idx="2">
                  <c:v>20437</c:v>
                </c:pt>
                <c:pt idx="3">
                  <c:v>19569</c:v>
                </c:pt>
                <c:pt idx="4">
                  <c:v>20010</c:v>
                </c:pt>
                <c:pt idx="5">
                  <c:v>20886</c:v>
                </c:pt>
                <c:pt idx="6">
                  <c:v>22077</c:v>
                </c:pt>
                <c:pt idx="7">
                  <c:v>21750</c:v>
                </c:pt>
                <c:pt idx="8">
                  <c:v>21766</c:v>
                </c:pt>
                <c:pt idx="9">
                  <c:v>22416</c:v>
                </c:pt>
                <c:pt idx="10">
                  <c:v>22036</c:v>
                </c:pt>
                <c:pt idx="11">
                  <c:v>24337</c:v>
                </c:pt>
                <c:pt idx="12">
                  <c:v>19416</c:v>
                </c:pt>
                <c:pt idx="13">
                  <c:v>21916</c:v>
                </c:pt>
                <c:pt idx="14">
                  <c:v>20877</c:v>
                </c:pt>
                <c:pt idx="15">
                  <c:v>22529</c:v>
                </c:pt>
                <c:pt idx="16">
                  <c:v>22341</c:v>
                </c:pt>
                <c:pt idx="17">
                  <c:v>22205</c:v>
                </c:pt>
                <c:pt idx="18">
                  <c:v>21754</c:v>
                </c:pt>
                <c:pt idx="19">
                  <c:v>23557</c:v>
                </c:pt>
                <c:pt idx="20">
                  <c:v>24113</c:v>
                </c:pt>
                <c:pt idx="21">
                  <c:v>24292</c:v>
                </c:pt>
                <c:pt idx="22">
                  <c:v>24474</c:v>
                </c:pt>
                <c:pt idx="23">
                  <c:v>24823</c:v>
                </c:pt>
                <c:pt idx="24">
                  <c:v>23740</c:v>
                </c:pt>
                <c:pt idx="25">
                  <c:v>23233</c:v>
                </c:pt>
                <c:pt idx="26">
                  <c:v>24501</c:v>
                </c:pt>
                <c:pt idx="27">
                  <c:v>23160</c:v>
                </c:pt>
                <c:pt idx="28">
                  <c:v>23610</c:v>
                </c:pt>
                <c:pt idx="29">
                  <c:v>25951</c:v>
                </c:pt>
                <c:pt idx="30">
                  <c:v>22610</c:v>
                </c:pt>
                <c:pt idx="31">
                  <c:v>24009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0-4A25-9540-1F12032ED581}"/>
            </c:ext>
          </c:extLst>
        </c:ser>
        <c:ser>
          <c:idx val="1"/>
          <c:order val="1"/>
          <c:tx>
            <c:strRef>
              <c:f>'[1]JULY 2024'!$N$1:$N$2</c:f>
              <c:strCache>
                <c:ptCount val="1"/>
                <c:pt idx="0">
                  <c:v>COWS IN MILK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'[1]JULY 2024'!$A$3:$A$34</c:f>
              <c:strCache>
                <c:ptCount val="32"/>
                <c:pt idx="0">
                  <c:v>BF</c:v>
                </c:pt>
                <c:pt idx="1">
                  <c:v>45474</c:v>
                </c:pt>
                <c:pt idx="2">
                  <c:v>45475</c:v>
                </c:pt>
                <c:pt idx="3">
                  <c:v>45476</c:v>
                </c:pt>
                <c:pt idx="4">
                  <c:v>45477</c:v>
                </c:pt>
                <c:pt idx="5">
                  <c:v>45478</c:v>
                </c:pt>
                <c:pt idx="6">
                  <c:v>45479</c:v>
                </c:pt>
                <c:pt idx="7">
                  <c:v>45480</c:v>
                </c:pt>
                <c:pt idx="8">
                  <c:v>45481</c:v>
                </c:pt>
                <c:pt idx="9">
                  <c:v>45482</c:v>
                </c:pt>
                <c:pt idx="10">
                  <c:v>45483</c:v>
                </c:pt>
                <c:pt idx="11">
                  <c:v>45484</c:v>
                </c:pt>
                <c:pt idx="12">
                  <c:v>45485</c:v>
                </c:pt>
                <c:pt idx="13">
                  <c:v>45486</c:v>
                </c:pt>
                <c:pt idx="14">
                  <c:v>45487</c:v>
                </c:pt>
                <c:pt idx="15">
                  <c:v>45488</c:v>
                </c:pt>
                <c:pt idx="16">
                  <c:v>45489</c:v>
                </c:pt>
                <c:pt idx="17">
                  <c:v>45490</c:v>
                </c:pt>
                <c:pt idx="18">
                  <c:v>45491</c:v>
                </c:pt>
                <c:pt idx="19">
                  <c:v>45492</c:v>
                </c:pt>
                <c:pt idx="20">
                  <c:v>45493</c:v>
                </c:pt>
                <c:pt idx="21">
                  <c:v>45494</c:v>
                </c:pt>
                <c:pt idx="22">
                  <c:v>45495</c:v>
                </c:pt>
                <c:pt idx="23">
                  <c:v>45496</c:v>
                </c:pt>
                <c:pt idx="24">
                  <c:v>45497</c:v>
                </c:pt>
                <c:pt idx="25">
                  <c:v>45498</c:v>
                </c:pt>
                <c:pt idx="26">
                  <c:v>45499</c:v>
                </c:pt>
                <c:pt idx="27">
                  <c:v>45500</c:v>
                </c:pt>
                <c:pt idx="28">
                  <c:v>45501</c:v>
                </c:pt>
                <c:pt idx="29">
                  <c:v>45502</c:v>
                </c:pt>
                <c:pt idx="30">
                  <c:v>45503</c:v>
                </c:pt>
                <c:pt idx="31">
                  <c:v>45504</c:v>
                </c:pt>
              </c:strCache>
            </c:strRef>
          </c:cat>
          <c:val>
            <c:numRef>
              <c:f>'[1]JULY 2024'!$N$3:$N$34</c:f>
              <c:numCache>
                <c:formatCode>General</c:formatCode>
                <c:ptCount val="32"/>
                <c:pt idx="0">
                  <c:v>1191</c:v>
                </c:pt>
                <c:pt idx="1">
                  <c:v>1196</c:v>
                </c:pt>
                <c:pt idx="2">
                  <c:v>1196</c:v>
                </c:pt>
                <c:pt idx="3">
                  <c:v>1208</c:v>
                </c:pt>
                <c:pt idx="4">
                  <c:v>1208</c:v>
                </c:pt>
                <c:pt idx="5">
                  <c:v>1208</c:v>
                </c:pt>
                <c:pt idx="6">
                  <c:v>1218</c:v>
                </c:pt>
                <c:pt idx="7">
                  <c:v>1218</c:v>
                </c:pt>
                <c:pt idx="8">
                  <c:v>1218</c:v>
                </c:pt>
                <c:pt idx="9">
                  <c:v>1225</c:v>
                </c:pt>
                <c:pt idx="10">
                  <c:v>1225</c:v>
                </c:pt>
                <c:pt idx="11">
                  <c:v>1225</c:v>
                </c:pt>
                <c:pt idx="12">
                  <c:v>1225</c:v>
                </c:pt>
                <c:pt idx="13">
                  <c:v>1218</c:v>
                </c:pt>
                <c:pt idx="14">
                  <c:v>1218</c:v>
                </c:pt>
                <c:pt idx="15">
                  <c:v>1224</c:v>
                </c:pt>
                <c:pt idx="16">
                  <c:v>1222</c:v>
                </c:pt>
                <c:pt idx="17">
                  <c:v>1222</c:v>
                </c:pt>
                <c:pt idx="18">
                  <c:v>1211</c:v>
                </c:pt>
                <c:pt idx="19">
                  <c:v>1218</c:v>
                </c:pt>
                <c:pt idx="20">
                  <c:v>1194</c:v>
                </c:pt>
                <c:pt idx="21">
                  <c:v>1215</c:v>
                </c:pt>
                <c:pt idx="22">
                  <c:v>1236</c:v>
                </c:pt>
                <c:pt idx="23">
                  <c:v>1229</c:v>
                </c:pt>
                <c:pt idx="24">
                  <c:v>1222</c:v>
                </c:pt>
                <c:pt idx="25">
                  <c:v>1222</c:v>
                </c:pt>
                <c:pt idx="26">
                  <c:v>1219</c:v>
                </c:pt>
                <c:pt idx="27">
                  <c:v>1219</c:v>
                </c:pt>
                <c:pt idx="28">
                  <c:v>1215</c:v>
                </c:pt>
                <c:pt idx="29">
                  <c:v>1230</c:v>
                </c:pt>
                <c:pt idx="30">
                  <c:v>1227</c:v>
                </c:pt>
                <c:pt idx="31">
                  <c:v>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70-4A25-9540-1F12032ED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213711"/>
        <c:axId val="988198735"/>
      </c:barChart>
      <c:lineChart>
        <c:grouping val="standard"/>
        <c:varyColors val="0"/>
        <c:ser>
          <c:idx val="2"/>
          <c:order val="2"/>
          <c:tx>
            <c:strRef>
              <c:f>'[1]JULY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'[1]JULY 2024'!$A$3:$A$34</c:f>
              <c:strCache>
                <c:ptCount val="32"/>
                <c:pt idx="0">
                  <c:v>BF</c:v>
                </c:pt>
                <c:pt idx="1">
                  <c:v>45474</c:v>
                </c:pt>
                <c:pt idx="2">
                  <c:v>45475</c:v>
                </c:pt>
                <c:pt idx="3">
                  <c:v>45476</c:v>
                </c:pt>
                <c:pt idx="4">
                  <c:v>45477</c:v>
                </c:pt>
                <c:pt idx="5">
                  <c:v>45478</c:v>
                </c:pt>
                <c:pt idx="6">
                  <c:v>45479</c:v>
                </c:pt>
                <c:pt idx="7">
                  <c:v>45480</c:v>
                </c:pt>
                <c:pt idx="8">
                  <c:v>45481</c:v>
                </c:pt>
                <c:pt idx="9">
                  <c:v>45482</c:v>
                </c:pt>
                <c:pt idx="10">
                  <c:v>45483</c:v>
                </c:pt>
                <c:pt idx="11">
                  <c:v>45484</c:v>
                </c:pt>
                <c:pt idx="12">
                  <c:v>45485</c:v>
                </c:pt>
                <c:pt idx="13">
                  <c:v>45486</c:v>
                </c:pt>
                <c:pt idx="14">
                  <c:v>45487</c:v>
                </c:pt>
                <c:pt idx="15">
                  <c:v>45488</c:v>
                </c:pt>
                <c:pt idx="16">
                  <c:v>45489</c:v>
                </c:pt>
                <c:pt idx="17">
                  <c:v>45490</c:v>
                </c:pt>
                <c:pt idx="18">
                  <c:v>45491</c:v>
                </c:pt>
                <c:pt idx="19">
                  <c:v>45492</c:v>
                </c:pt>
                <c:pt idx="20">
                  <c:v>45493</c:v>
                </c:pt>
                <c:pt idx="21">
                  <c:v>45494</c:v>
                </c:pt>
                <c:pt idx="22">
                  <c:v>45495</c:v>
                </c:pt>
                <c:pt idx="23">
                  <c:v>45496</c:v>
                </c:pt>
                <c:pt idx="24">
                  <c:v>45497</c:v>
                </c:pt>
                <c:pt idx="25">
                  <c:v>45498</c:v>
                </c:pt>
                <c:pt idx="26">
                  <c:v>45499</c:v>
                </c:pt>
                <c:pt idx="27">
                  <c:v>45500</c:v>
                </c:pt>
                <c:pt idx="28">
                  <c:v>45501</c:v>
                </c:pt>
                <c:pt idx="29">
                  <c:v>45502</c:v>
                </c:pt>
                <c:pt idx="30">
                  <c:v>45503</c:v>
                </c:pt>
                <c:pt idx="31">
                  <c:v>45504</c:v>
                </c:pt>
              </c:strCache>
            </c:strRef>
          </c:cat>
          <c:val>
            <c:numRef>
              <c:f>'[1]JULY 2024'!$O$3:$O$34</c:f>
              <c:numCache>
                <c:formatCode>General</c:formatCode>
                <c:ptCount val="32"/>
                <c:pt idx="1">
                  <c:v>13.372909698996656</c:v>
                </c:pt>
                <c:pt idx="2">
                  <c:v>17.087792642140467</c:v>
                </c:pt>
                <c:pt idx="3">
                  <c:v>16.19950331125828</c:v>
                </c:pt>
                <c:pt idx="4">
                  <c:v>16.564569536423843</c:v>
                </c:pt>
                <c:pt idx="5">
                  <c:v>17.289735099337747</c:v>
                </c:pt>
                <c:pt idx="6">
                  <c:v>18.125615763546797</c:v>
                </c:pt>
                <c:pt idx="7">
                  <c:v>17.857142857142858</c:v>
                </c:pt>
                <c:pt idx="8">
                  <c:v>17.870279146141215</c:v>
                </c:pt>
                <c:pt idx="9">
                  <c:v>18.298775510204081</c:v>
                </c:pt>
                <c:pt idx="10">
                  <c:v>17.988571428571429</c:v>
                </c:pt>
                <c:pt idx="11">
                  <c:v>19.866938775510203</c:v>
                </c:pt>
                <c:pt idx="12">
                  <c:v>15.849795918367347</c:v>
                </c:pt>
                <c:pt idx="13">
                  <c:v>17.99343185550082</c:v>
                </c:pt>
                <c:pt idx="14">
                  <c:v>17.14039408866995</c:v>
                </c:pt>
                <c:pt idx="15">
                  <c:v>18.406045751633986</c:v>
                </c:pt>
                <c:pt idx="16">
                  <c:v>18.282324058919805</c:v>
                </c:pt>
                <c:pt idx="17">
                  <c:v>18.171031096563013</c:v>
                </c:pt>
                <c:pt idx="18">
                  <c:v>17.963666391412055</c:v>
                </c:pt>
                <c:pt idx="19">
                  <c:v>19.340722495894909</c:v>
                </c:pt>
                <c:pt idx="20">
                  <c:v>20.195142378559463</c:v>
                </c:pt>
                <c:pt idx="21">
                  <c:v>19.993415637860082</c:v>
                </c:pt>
                <c:pt idx="22">
                  <c:v>19.800970873786408</c:v>
                </c:pt>
                <c:pt idx="23">
                  <c:v>20.197721724979658</c:v>
                </c:pt>
                <c:pt idx="24">
                  <c:v>19.427168576104748</c:v>
                </c:pt>
                <c:pt idx="25">
                  <c:v>19.01227495908347</c:v>
                </c:pt>
                <c:pt idx="26">
                  <c:v>20.099261689909763</c:v>
                </c:pt>
                <c:pt idx="27">
                  <c:v>18.99917965545529</c:v>
                </c:pt>
                <c:pt idx="28">
                  <c:v>19.432098765432098</c:v>
                </c:pt>
                <c:pt idx="29">
                  <c:v>21.098373983739837</c:v>
                </c:pt>
                <c:pt idx="30">
                  <c:v>18.399999999999999</c:v>
                </c:pt>
                <c:pt idx="31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70-4A25-9540-1F12032ED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217871"/>
        <c:axId val="988192495"/>
      </c:lineChart>
      <c:catAx>
        <c:axId val="98821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198735"/>
        <c:crosses val="autoZero"/>
        <c:auto val="1"/>
        <c:lblAlgn val="ctr"/>
        <c:lblOffset val="100"/>
        <c:noMultiLvlLbl val="0"/>
      </c:catAx>
      <c:valAx>
        <c:axId val="98819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213711"/>
        <c:crosses val="autoZero"/>
        <c:crossBetween val="between"/>
      </c:valAx>
      <c:valAx>
        <c:axId val="988192495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217871"/>
        <c:crosses val="max"/>
        <c:crossBetween val="between"/>
      </c:valAx>
      <c:catAx>
        <c:axId val="988217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8192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AUGUST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'[1]AUGUST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'[1]AUGUST 2024'!$A$3:$A$34</c:f>
              <c:strCache>
                <c:ptCount val="32"/>
                <c:pt idx="0">
                  <c:v>BF</c:v>
                </c:pt>
                <c:pt idx="1">
                  <c:v>45505</c:v>
                </c:pt>
                <c:pt idx="2">
                  <c:v>45506</c:v>
                </c:pt>
                <c:pt idx="3">
                  <c:v>45507</c:v>
                </c:pt>
                <c:pt idx="4">
                  <c:v>45508</c:v>
                </c:pt>
                <c:pt idx="5">
                  <c:v>45509</c:v>
                </c:pt>
                <c:pt idx="6">
                  <c:v>45510</c:v>
                </c:pt>
                <c:pt idx="7">
                  <c:v>45511</c:v>
                </c:pt>
                <c:pt idx="8">
                  <c:v>45512</c:v>
                </c:pt>
                <c:pt idx="9">
                  <c:v>45513</c:v>
                </c:pt>
                <c:pt idx="10">
                  <c:v>45514</c:v>
                </c:pt>
                <c:pt idx="11">
                  <c:v>45515</c:v>
                </c:pt>
                <c:pt idx="12">
                  <c:v>45516</c:v>
                </c:pt>
                <c:pt idx="13">
                  <c:v>45517</c:v>
                </c:pt>
                <c:pt idx="14">
                  <c:v>45518</c:v>
                </c:pt>
                <c:pt idx="15">
                  <c:v>45519</c:v>
                </c:pt>
                <c:pt idx="16">
                  <c:v>45520</c:v>
                </c:pt>
                <c:pt idx="17">
                  <c:v>45521</c:v>
                </c:pt>
                <c:pt idx="18">
                  <c:v>45522</c:v>
                </c:pt>
                <c:pt idx="19">
                  <c:v>45523</c:v>
                </c:pt>
                <c:pt idx="20">
                  <c:v>45524</c:v>
                </c:pt>
                <c:pt idx="21">
                  <c:v>45525</c:v>
                </c:pt>
                <c:pt idx="22">
                  <c:v>45526</c:v>
                </c:pt>
                <c:pt idx="23">
                  <c:v>45527</c:v>
                </c:pt>
                <c:pt idx="24">
                  <c:v>45528</c:v>
                </c:pt>
                <c:pt idx="25">
                  <c:v>45529</c:v>
                </c:pt>
                <c:pt idx="26">
                  <c:v>45530</c:v>
                </c:pt>
                <c:pt idx="27">
                  <c:v>45531</c:v>
                </c:pt>
                <c:pt idx="28">
                  <c:v>45532</c:v>
                </c:pt>
                <c:pt idx="29">
                  <c:v>45533</c:v>
                </c:pt>
                <c:pt idx="30">
                  <c:v>45534</c:v>
                </c:pt>
                <c:pt idx="31">
                  <c:v>45535</c:v>
                </c:pt>
              </c:strCache>
            </c:strRef>
          </c:cat>
          <c:val>
            <c:numRef>
              <c:f>'[1]AUGUST 2024'!$L$3:$L$34</c:f>
              <c:numCache>
                <c:formatCode>General</c:formatCode>
                <c:ptCount val="32"/>
                <c:pt idx="1">
                  <c:v>25010</c:v>
                </c:pt>
                <c:pt idx="2">
                  <c:v>27226</c:v>
                </c:pt>
                <c:pt idx="3">
                  <c:v>25300</c:v>
                </c:pt>
                <c:pt idx="4">
                  <c:v>25610</c:v>
                </c:pt>
                <c:pt idx="5">
                  <c:v>26332</c:v>
                </c:pt>
                <c:pt idx="6">
                  <c:v>26401</c:v>
                </c:pt>
                <c:pt idx="7">
                  <c:v>27302</c:v>
                </c:pt>
                <c:pt idx="8">
                  <c:v>25165</c:v>
                </c:pt>
                <c:pt idx="9">
                  <c:v>25277</c:v>
                </c:pt>
                <c:pt idx="10">
                  <c:v>25631</c:v>
                </c:pt>
                <c:pt idx="11">
                  <c:v>25380</c:v>
                </c:pt>
                <c:pt idx="12">
                  <c:v>25086</c:v>
                </c:pt>
                <c:pt idx="13">
                  <c:v>25667</c:v>
                </c:pt>
                <c:pt idx="14">
                  <c:v>24974</c:v>
                </c:pt>
                <c:pt idx="15">
                  <c:v>23700</c:v>
                </c:pt>
                <c:pt idx="16">
                  <c:v>25240</c:v>
                </c:pt>
                <c:pt idx="17">
                  <c:v>23510</c:v>
                </c:pt>
                <c:pt idx="18">
                  <c:v>25382</c:v>
                </c:pt>
                <c:pt idx="19">
                  <c:v>25807</c:v>
                </c:pt>
                <c:pt idx="20">
                  <c:v>26835</c:v>
                </c:pt>
                <c:pt idx="21">
                  <c:v>25745</c:v>
                </c:pt>
                <c:pt idx="22">
                  <c:v>23884</c:v>
                </c:pt>
                <c:pt idx="23">
                  <c:v>25316</c:v>
                </c:pt>
                <c:pt idx="24">
                  <c:v>26000</c:v>
                </c:pt>
                <c:pt idx="25">
                  <c:v>27100</c:v>
                </c:pt>
                <c:pt idx="26">
                  <c:v>25807</c:v>
                </c:pt>
                <c:pt idx="27">
                  <c:v>25280</c:v>
                </c:pt>
                <c:pt idx="28">
                  <c:v>25380</c:v>
                </c:pt>
                <c:pt idx="29">
                  <c:v>25288</c:v>
                </c:pt>
                <c:pt idx="30">
                  <c:v>24862</c:v>
                </c:pt>
                <c:pt idx="31">
                  <c:v>24835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E-482A-9FA6-CDA188F6627D}"/>
            </c:ext>
          </c:extLst>
        </c:ser>
        <c:ser>
          <c:idx val="1"/>
          <c:order val="1"/>
          <c:tx>
            <c:strRef>
              <c:f>'[1]AUGUST 2024'!$N$1:$N$2</c:f>
              <c:strCache>
                <c:ptCount val="1"/>
                <c:pt idx="0">
                  <c:v>COWS IN MILK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'[1]AUGUST 2024'!$A$3:$A$34</c:f>
              <c:strCache>
                <c:ptCount val="32"/>
                <c:pt idx="0">
                  <c:v>BF</c:v>
                </c:pt>
                <c:pt idx="1">
                  <c:v>45505</c:v>
                </c:pt>
                <c:pt idx="2">
                  <c:v>45506</c:v>
                </c:pt>
                <c:pt idx="3">
                  <c:v>45507</c:v>
                </c:pt>
                <c:pt idx="4">
                  <c:v>45508</c:v>
                </c:pt>
                <c:pt idx="5">
                  <c:v>45509</c:v>
                </c:pt>
                <c:pt idx="6">
                  <c:v>45510</c:v>
                </c:pt>
                <c:pt idx="7">
                  <c:v>45511</c:v>
                </c:pt>
                <c:pt idx="8">
                  <c:v>45512</c:v>
                </c:pt>
                <c:pt idx="9">
                  <c:v>45513</c:v>
                </c:pt>
                <c:pt idx="10">
                  <c:v>45514</c:v>
                </c:pt>
                <c:pt idx="11">
                  <c:v>45515</c:v>
                </c:pt>
                <c:pt idx="12">
                  <c:v>45516</c:v>
                </c:pt>
                <c:pt idx="13">
                  <c:v>45517</c:v>
                </c:pt>
                <c:pt idx="14">
                  <c:v>45518</c:v>
                </c:pt>
                <c:pt idx="15">
                  <c:v>45519</c:v>
                </c:pt>
                <c:pt idx="16">
                  <c:v>45520</c:v>
                </c:pt>
                <c:pt idx="17">
                  <c:v>45521</c:v>
                </c:pt>
                <c:pt idx="18">
                  <c:v>45522</c:v>
                </c:pt>
                <c:pt idx="19">
                  <c:v>45523</c:v>
                </c:pt>
                <c:pt idx="20">
                  <c:v>45524</c:v>
                </c:pt>
                <c:pt idx="21">
                  <c:v>45525</c:v>
                </c:pt>
                <c:pt idx="22">
                  <c:v>45526</c:v>
                </c:pt>
                <c:pt idx="23">
                  <c:v>45527</c:v>
                </c:pt>
                <c:pt idx="24">
                  <c:v>45528</c:v>
                </c:pt>
                <c:pt idx="25">
                  <c:v>45529</c:v>
                </c:pt>
                <c:pt idx="26">
                  <c:v>45530</c:v>
                </c:pt>
                <c:pt idx="27">
                  <c:v>45531</c:v>
                </c:pt>
                <c:pt idx="28">
                  <c:v>45532</c:v>
                </c:pt>
                <c:pt idx="29">
                  <c:v>45533</c:v>
                </c:pt>
                <c:pt idx="30">
                  <c:v>45534</c:v>
                </c:pt>
                <c:pt idx="31">
                  <c:v>45535</c:v>
                </c:pt>
              </c:strCache>
            </c:strRef>
          </c:cat>
          <c:val>
            <c:numRef>
              <c:f>'[1]AUGUST 2024'!$N$3:$N$34</c:f>
              <c:numCache>
                <c:formatCode>General</c:formatCode>
                <c:ptCount val="32"/>
                <c:pt idx="0">
                  <c:v>1227</c:v>
                </c:pt>
                <c:pt idx="1">
                  <c:v>1226</c:v>
                </c:pt>
                <c:pt idx="2">
                  <c:v>1251</c:v>
                </c:pt>
                <c:pt idx="3">
                  <c:v>1264</c:v>
                </c:pt>
                <c:pt idx="4">
                  <c:v>1263</c:v>
                </c:pt>
                <c:pt idx="5">
                  <c:v>1263</c:v>
                </c:pt>
                <c:pt idx="6">
                  <c:v>1260</c:v>
                </c:pt>
                <c:pt idx="7">
                  <c:v>1260</c:v>
                </c:pt>
                <c:pt idx="8">
                  <c:v>1257</c:v>
                </c:pt>
                <c:pt idx="9">
                  <c:v>1257</c:v>
                </c:pt>
                <c:pt idx="10">
                  <c:v>1257</c:v>
                </c:pt>
                <c:pt idx="11">
                  <c:v>1257</c:v>
                </c:pt>
                <c:pt idx="12">
                  <c:v>1248</c:v>
                </c:pt>
                <c:pt idx="13">
                  <c:v>1245</c:v>
                </c:pt>
                <c:pt idx="14">
                  <c:v>1242</c:v>
                </c:pt>
                <c:pt idx="15">
                  <c:v>1242</c:v>
                </c:pt>
                <c:pt idx="16">
                  <c:v>1276</c:v>
                </c:pt>
                <c:pt idx="17">
                  <c:v>1271</c:v>
                </c:pt>
                <c:pt idx="18">
                  <c:v>1251</c:v>
                </c:pt>
                <c:pt idx="19">
                  <c:v>1246</c:v>
                </c:pt>
                <c:pt idx="20">
                  <c:v>1242</c:v>
                </c:pt>
                <c:pt idx="21">
                  <c:v>1242</c:v>
                </c:pt>
                <c:pt idx="22">
                  <c:v>1242</c:v>
                </c:pt>
                <c:pt idx="23">
                  <c:v>1242</c:v>
                </c:pt>
                <c:pt idx="24">
                  <c:v>1242</c:v>
                </c:pt>
                <c:pt idx="25">
                  <c:v>1259</c:v>
                </c:pt>
                <c:pt idx="26">
                  <c:v>1257</c:v>
                </c:pt>
                <c:pt idx="27">
                  <c:v>1253</c:v>
                </c:pt>
                <c:pt idx="28">
                  <c:v>1253</c:v>
                </c:pt>
                <c:pt idx="29">
                  <c:v>1266</c:v>
                </c:pt>
                <c:pt idx="30">
                  <c:v>1241</c:v>
                </c:pt>
                <c:pt idx="31">
                  <c:v>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E-482A-9FA6-CDA188F6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31439"/>
        <c:axId val="754726031"/>
      </c:barChart>
      <c:lineChart>
        <c:grouping val="standard"/>
        <c:varyColors val="0"/>
        <c:ser>
          <c:idx val="2"/>
          <c:order val="2"/>
          <c:tx>
            <c:strRef>
              <c:f>'[1]AUGUST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'[1]AUGUST 2024'!$A$3:$A$34</c:f>
              <c:strCache>
                <c:ptCount val="32"/>
                <c:pt idx="0">
                  <c:v>BF</c:v>
                </c:pt>
                <c:pt idx="1">
                  <c:v>45505</c:v>
                </c:pt>
                <c:pt idx="2">
                  <c:v>45506</c:v>
                </c:pt>
                <c:pt idx="3">
                  <c:v>45507</c:v>
                </c:pt>
                <c:pt idx="4">
                  <c:v>45508</c:v>
                </c:pt>
                <c:pt idx="5">
                  <c:v>45509</c:v>
                </c:pt>
                <c:pt idx="6">
                  <c:v>45510</c:v>
                </c:pt>
                <c:pt idx="7">
                  <c:v>45511</c:v>
                </c:pt>
                <c:pt idx="8">
                  <c:v>45512</c:v>
                </c:pt>
                <c:pt idx="9">
                  <c:v>45513</c:v>
                </c:pt>
                <c:pt idx="10">
                  <c:v>45514</c:v>
                </c:pt>
                <c:pt idx="11">
                  <c:v>45515</c:v>
                </c:pt>
                <c:pt idx="12">
                  <c:v>45516</c:v>
                </c:pt>
                <c:pt idx="13">
                  <c:v>45517</c:v>
                </c:pt>
                <c:pt idx="14">
                  <c:v>45518</c:v>
                </c:pt>
                <c:pt idx="15">
                  <c:v>45519</c:v>
                </c:pt>
                <c:pt idx="16">
                  <c:v>45520</c:v>
                </c:pt>
                <c:pt idx="17">
                  <c:v>45521</c:v>
                </c:pt>
                <c:pt idx="18">
                  <c:v>45522</c:v>
                </c:pt>
                <c:pt idx="19">
                  <c:v>45523</c:v>
                </c:pt>
                <c:pt idx="20">
                  <c:v>45524</c:v>
                </c:pt>
                <c:pt idx="21">
                  <c:v>45525</c:v>
                </c:pt>
                <c:pt idx="22">
                  <c:v>45526</c:v>
                </c:pt>
                <c:pt idx="23">
                  <c:v>45527</c:v>
                </c:pt>
                <c:pt idx="24">
                  <c:v>45528</c:v>
                </c:pt>
                <c:pt idx="25">
                  <c:v>45529</c:v>
                </c:pt>
                <c:pt idx="26">
                  <c:v>45530</c:v>
                </c:pt>
                <c:pt idx="27">
                  <c:v>45531</c:v>
                </c:pt>
                <c:pt idx="28">
                  <c:v>45532</c:v>
                </c:pt>
                <c:pt idx="29">
                  <c:v>45533</c:v>
                </c:pt>
                <c:pt idx="30">
                  <c:v>45534</c:v>
                </c:pt>
                <c:pt idx="31">
                  <c:v>45535</c:v>
                </c:pt>
              </c:strCache>
            </c:strRef>
          </c:cat>
          <c:val>
            <c:numRef>
              <c:f>'[1]AUGUST 2024'!$O$3:$O$34</c:f>
              <c:numCache>
                <c:formatCode>General</c:formatCode>
                <c:ptCount val="32"/>
                <c:pt idx="1">
                  <c:v>20.399673735725937</c:v>
                </c:pt>
                <c:pt idx="2">
                  <c:v>21.763389288569144</c:v>
                </c:pt>
                <c:pt idx="3">
                  <c:v>20.015822784810126</c:v>
                </c:pt>
                <c:pt idx="4">
                  <c:v>20.277117973079967</c:v>
                </c:pt>
                <c:pt idx="5">
                  <c:v>20.848772763262076</c:v>
                </c:pt>
                <c:pt idx="6">
                  <c:v>20.953174603174602</c:v>
                </c:pt>
                <c:pt idx="7">
                  <c:v>21.668253968253968</c:v>
                </c:pt>
                <c:pt idx="8">
                  <c:v>20.019888623707239</c:v>
                </c:pt>
                <c:pt idx="9">
                  <c:v>20.108989657915672</c:v>
                </c:pt>
                <c:pt idx="10">
                  <c:v>20.390612569610184</c:v>
                </c:pt>
                <c:pt idx="11">
                  <c:v>20.190930787589497</c:v>
                </c:pt>
                <c:pt idx="12">
                  <c:v>20.10096153846154</c:v>
                </c:pt>
                <c:pt idx="13">
                  <c:v>20.616064257028114</c:v>
                </c:pt>
                <c:pt idx="14">
                  <c:v>20.107890499194848</c:v>
                </c:pt>
                <c:pt idx="15">
                  <c:v>19.082125603864736</c:v>
                </c:pt>
                <c:pt idx="16">
                  <c:v>19.780564263322884</c:v>
                </c:pt>
                <c:pt idx="17">
                  <c:v>18.497246262785207</c:v>
                </c:pt>
                <c:pt idx="18">
                  <c:v>20.289368505195842</c:v>
                </c:pt>
                <c:pt idx="19">
                  <c:v>20.711878009630819</c:v>
                </c:pt>
                <c:pt idx="20">
                  <c:v>21.606280193236714</c:v>
                </c:pt>
                <c:pt idx="21">
                  <c:v>20.72866344605475</c:v>
                </c:pt>
                <c:pt idx="22">
                  <c:v>19.230273752012881</c:v>
                </c:pt>
                <c:pt idx="23">
                  <c:v>20.383252818035427</c:v>
                </c:pt>
                <c:pt idx="24">
                  <c:v>20.933977455716587</c:v>
                </c:pt>
                <c:pt idx="25">
                  <c:v>21.525019857029388</c:v>
                </c:pt>
                <c:pt idx="26">
                  <c:v>20.530628480509147</c:v>
                </c:pt>
                <c:pt idx="27">
                  <c:v>20.175578611332803</c:v>
                </c:pt>
                <c:pt idx="28">
                  <c:v>20.255387071029528</c:v>
                </c:pt>
                <c:pt idx="29">
                  <c:v>19.974723538704581</c:v>
                </c:pt>
                <c:pt idx="30">
                  <c:v>20.033843674456083</c:v>
                </c:pt>
                <c:pt idx="31">
                  <c:v>20.158279220779221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6E-482A-9FA6-CDA188F6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730191"/>
        <c:axId val="754728111"/>
      </c:lineChart>
      <c:catAx>
        <c:axId val="75473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726031"/>
        <c:crosses val="autoZero"/>
        <c:auto val="1"/>
        <c:lblAlgn val="ctr"/>
        <c:lblOffset val="100"/>
        <c:noMultiLvlLbl val="0"/>
      </c:catAx>
      <c:valAx>
        <c:axId val="75472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731439"/>
        <c:crosses val="autoZero"/>
        <c:crossBetween val="between"/>
      </c:valAx>
      <c:valAx>
        <c:axId val="7547281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4730191"/>
        <c:crosses val="max"/>
        <c:crossBetween val="between"/>
      </c:valAx>
      <c:catAx>
        <c:axId val="7547301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547281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SEPTEMBER</a:t>
            </a:r>
          </a:p>
        </c:rich>
      </c:tx>
      <c:layout>
        <c:manualLayout>
          <c:xMode val="edge"/>
          <c:yMode val="edge"/>
          <c:x val="0.4067152230971128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'[1]SEPTEMBER 2024'!$L$1:$L$2</c:f>
              <c:strCache>
                <c:ptCount val="1"/>
                <c:pt idx="0">
                  <c:v>TOTAL YIELD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'[1]SEPTEMBER 2024'!$A$3:$A$34</c:f>
              <c:strCache>
                <c:ptCount val="32"/>
                <c:pt idx="0">
                  <c:v>BF</c:v>
                </c:pt>
                <c:pt idx="1">
                  <c:v>45536</c:v>
                </c:pt>
                <c:pt idx="2">
                  <c:v>45537</c:v>
                </c:pt>
                <c:pt idx="3">
                  <c:v>45538</c:v>
                </c:pt>
                <c:pt idx="4">
                  <c:v>45539</c:v>
                </c:pt>
                <c:pt idx="5">
                  <c:v>45540</c:v>
                </c:pt>
                <c:pt idx="6">
                  <c:v>45541</c:v>
                </c:pt>
                <c:pt idx="7">
                  <c:v>45542</c:v>
                </c:pt>
                <c:pt idx="8">
                  <c:v>45543</c:v>
                </c:pt>
                <c:pt idx="9">
                  <c:v>45544</c:v>
                </c:pt>
                <c:pt idx="10">
                  <c:v>45545</c:v>
                </c:pt>
                <c:pt idx="11">
                  <c:v>45546</c:v>
                </c:pt>
                <c:pt idx="12">
                  <c:v>45547</c:v>
                </c:pt>
                <c:pt idx="13">
                  <c:v>45548</c:v>
                </c:pt>
                <c:pt idx="14">
                  <c:v>45549</c:v>
                </c:pt>
                <c:pt idx="15">
                  <c:v>45550</c:v>
                </c:pt>
                <c:pt idx="16">
                  <c:v>45551</c:v>
                </c:pt>
                <c:pt idx="17">
                  <c:v>45552</c:v>
                </c:pt>
                <c:pt idx="18">
                  <c:v>45553</c:v>
                </c:pt>
                <c:pt idx="19">
                  <c:v>45554</c:v>
                </c:pt>
                <c:pt idx="20">
                  <c:v>45555</c:v>
                </c:pt>
                <c:pt idx="21">
                  <c:v>45556</c:v>
                </c:pt>
                <c:pt idx="22">
                  <c:v>45557</c:v>
                </c:pt>
                <c:pt idx="23">
                  <c:v>45558</c:v>
                </c:pt>
                <c:pt idx="24">
                  <c:v>45559</c:v>
                </c:pt>
                <c:pt idx="25">
                  <c:v>45560</c:v>
                </c:pt>
                <c:pt idx="26">
                  <c:v>45561</c:v>
                </c:pt>
                <c:pt idx="27">
                  <c:v>45562</c:v>
                </c:pt>
                <c:pt idx="28">
                  <c:v>45563</c:v>
                </c:pt>
                <c:pt idx="29">
                  <c:v>45564</c:v>
                </c:pt>
                <c:pt idx="30">
                  <c:v>45565</c:v>
                </c:pt>
              </c:strCache>
            </c:strRef>
          </c:cat>
          <c:val>
            <c:numRef>
              <c:f>'[1]SEPTEMBER 2024'!$L$3:$L$34</c:f>
              <c:numCache>
                <c:formatCode>General</c:formatCode>
                <c:ptCount val="32"/>
                <c:pt idx="1">
                  <c:v>25504</c:v>
                </c:pt>
                <c:pt idx="2">
                  <c:v>25802</c:v>
                </c:pt>
                <c:pt idx="3">
                  <c:v>26166</c:v>
                </c:pt>
                <c:pt idx="4">
                  <c:v>25987</c:v>
                </c:pt>
                <c:pt idx="5">
                  <c:v>26984</c:v>
                </c:pt>
                <c:pt idx="6">
                  <c:v>27221</c:v>
                </c:pt>
                <c:pt idx="7">
                  <c:v>27664</c:v>
                </c:pt>
                <c:pt idx="8">
                  <c:v>28137</c:v>
                </c:pt>
                <c:pt idx="9">
                  <c:v>27575</c:v>
                </c:pt>
                <c:pt idx="10">
                  <c:v>25593</c:v>
                </c:pt>
                <c:pt idx="11">
                  <c:v>23866</c:v>
                </c:pt>
                <c:pt idx="12">
                  <c:v>23244</c:v>
                </c:pt>
                <c:pt idx="13">
                  <c:v>24653</c:v>
                </c:pt>
                <c:pt idx="14">
                  <c:v>25665</c:v>
                </c:pt>
                <c:pt idx="15">
                  <c:v>27729</c:v>
                </c:pt>
                <c:pt idx="16">
                  <c:v>28094</c:v>
                </c:pt>
                <c:pt idx="17">
                  <c:v>28347</c:v>
                </c:pt>
                <c:pt idx="18">
                  <c:v>27483</c:v>
                </c:pt>
                <c:pt idx="19">
                  <c:v>27085</c:v>
                </c:pt>
                <c:pt idx="20">
                  <c:v>27471</c:v>
                </c:pt>
                <c:pt idx="21">
                  <c:v>28461</c:v>
                </c:pt>
                <c:pt idx="22">
                  <c:v>28207</c:v>
                </c:pt>
                <c:pt idx="23">
                  <c:v>28256</c:v>
                </c:pt>
                <c:pt idx="24">
                  <c:v>29041</c:v>
                </c:pt>
                <c:pt idx="25">
                  <c:v>28545</c:v>
                </c:pt>
                <c:pt idx="26">
                  <c:v>28816</c:v>
                </c:pt>
                <c:pt idx="27">
                  <c:v>29380</c:v>
                </c:pt>
                <c:pt idx="28">
                  <c:v>30007</c:v>
                </c:pt>
                <c:pt idx="29">
                  <c:v>28497</c:v>
                </c:pt>
                <c:pt idx="30">
                  <c:v>28189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E-45FC-B90F-DA780B00B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498976"/>
        <c:axId val="1904228240"/>
      </c:barChart>
      <c:lineChart>
        <c:grouping val="standard"/>
        <c:varyColors val="0"/>
        <c:ser>
          <c:idx val="1"/>
          <c:order val="1"/>
          <c:tx>
            <c:strRef>
              <c:f>'[1]SEPTEMBER 2024'!$O$1:$O$2</c:f>
              <c:strCache>
                <c:ptCount val="1"/>
                <c:pt idx="0">
                  <c:v>AVARAGE PER COW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'[1]SEPTEMBER 2024'!$A$3:$A$34</c:f>
              <c:strCache>
                <c:ptCount val="32"/>
                <c:pt idx="0">
                  <c:v>BF</c:v>
                </c:pt>
                <c:pt idx="1">
                  <c:v>45536</c:v>
                </c:pt>
                <c:pt idx="2">
                  <c:v>45537</c:v>
                </c:pt>
                <c:pt idx="3">
                  <c:v>45538</c:v>
                </c:pt>
                <c:pt idx="4">
                  <c:v>45539</c:v>
                </c:pt>
                <c:pt idx="5">
                  <c:v>45540</c:v>
                </c:pt>
                <c:pt idx="6">
                  <c:v>45541</c:v>
                </c:pt>
                <c:pt idx="7">
                  <c:v>45542</c:v>
                </c:pt>
                <c:pt idx="8">
                  <c:v>45543</c:v>
                </c:pt>
                <c:pt idx="9">
                  <c:v>45544</c:v>
                </c:pt>
                <c:pt idx="10">
                  <c:v>45545</c:v>
                </c:pt>
                <c:pt idx="11">
                  <c:v>45546</c:v>
                </c:pt>
                <c:pt idx="12">
                  <c:v>45547</c:v>
                </c:pt>
                <c:pt idx="13">
                  <c:v>45548</c:v>
                </c:pt>
                <c:pt idx="14">
                  <c:v>45549</c:v>
                </c:pt>
                <c:pt idx="15">
                  <c:v>45550</c:v>
                </c:pt>
                <c:pt idx="16">
                  <c:v>45551</c:v>
                </c:pt>
                <c:pt idx="17">
                  <c:v>45552</c:v>
                </c:pt>
                <c:pt idx="18">
                  <c:v>45553</c:v>
                </c:pt>
                <c:pt idx="19">
                  <c:v>45554</c:v>
                </c:pt>
                <c:pt idx="20">
                  <c:v>45555</c:v>
                </c:pt>
                <c:pt idx="21">
                  <c:v>45556</c:v>
                </c:pt>
                <c:pt idx="22">
                  <c:v>45557</c:v>
                </c:pt>
                <c:pt idx="23">
                  <c:v>45558</c:v>
                </c:pt>
                <c:pt idx="24">
                  <c:v>45559</c:v>
                </c:pt>
                <c:pt idx="25">
                  <c:v>45560</c:v>
                </c:pt>
                <c:pt idx="26">
                  <c:v>45561</c:v>
                </c:pt>
                <c:pt idx="27">
                  <c:v>45562</c:v>
                </c:pt>
                <c:pt idx="28">
                  <c:v>45563</c:v>
                </c:pt>
                <c:pt idx="29">
                  <c:v>45564</c:v>
                </c:pt>
                <c:pt idx="30">
                  <c:v>45565</c:v>
                </c:pt>
              </c:strCache>
            </c:strRef>
          </c:cat>
          <c:val>
            <c:numRef>
              <c:f>'[1]SEPTEMBER 2024'!$O$3:$O$34</c:f>
              <c:numCache>
                <c:formatCode>General</c:formatCode>
                <c:ptCount val="32"/>
                <c:pt idx="1">
                  <c:v>20.7012987012987</c:v>
                </c:pt>
                <c:pt idx="2">
                  <c:v>21.028524857375714</c:v>
                </c:pt>
                <c:pt idx="3">
                  <c:v>20.849402390438247</c:v>
                </c:pt>
                <c:pt idx="4">
                  <c:v>20.706772908366535</c:v>
                </c:pt>
                <c:pt idx="5">
                  <c:v>21.331225296442689</c:v>
                </c:pt>
                <c:pt idx="6">
                  <c:v>21.518577075098815</c:v>
                </c:pt>
                <c:pt idx="7">
                  <c:v>22.007955449482896</c:v>
                </c:pt>
                <c:pt idx="8">
                  <c:v>22.473642172523963</c:v>
                </c:pt>
                <c:pt idx="9">
                  <c:v>21.97211155378486</c:v>
                </c:pt>
                <c:pt idx="10">
                  <c:v>20.392828685258966</c:v>
                </c:pt>
                <c:pt idx="11">
                  <c:v>19.016733067729085</c:v>
                </c:pt>
                <c:pt idx="12">
                  <c:v>18.521115537848605</c:v>
                </c:pt>
                <c:pt idx="13">
                  <c:v>19.305403288958498</c:v>
                </c:pt>
                <c:pt idx="14">
                  <c:v>20.09788566953798</c:v>
                </c:pt>
                <c:pt idx="15">
                  <c:v>21.731191222570533</c:v>
                </c:pt>
                <c:pt idx="16">
                  <c:v>21.561013046815042</c:v>
                </c:pt>
                <c:pt idx="17">
                  <c:v>21.738496932515336</c:v>
                </c:pt>
                <c:pt idx="18">
                  <c:v>21.075920245398773</c:v>
                </c:pt>
                <c:pt idx="19">
                  <c:v>20.675572519083971</c:v>
                </c:pt>
                <c:pt idx="20">
                  <c:v>21.018362662586075</c:v>
                </c:pt>
                <c:pt idx="21">
                  <c:v>21.676313785224675</c:v>
                </c:pt>
                <c:pt idx="22">
                  <c:v>21.564984709480122</c:v>
                </c:pt>
                <c:pt idx="23">
                  <c:v>21.325283018867925</c:v>
                </c:pt>
                <c:pt idx="24">
                  <c:v>21.917735849056605</c:v>
                </c:pt>
                <c:pt idx="25">
                  <c:v>21.543396226415094</c:v>
                </c:pt>
                <c:pt idx="26">
                  <c:v>21.747924528301887</c:v>
                </c:pt>
                <c:pt idx="27">
                  <c:v>22.023988005997001</c:v>
                </c:pt>
                <c:pt idx="28">
                  <c:v>22.612660135644312</c:v>
                </c:pt>
                <c:pt idx="29">
                  <c:v>21.474755086661641</c:v>
                </c:pt>
                <c:pt idx="30">
                  <c:v>21.242652599849283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E-45FC-B90F-DA780B00B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179728"/>
        <c:axId val="1904228656"/>
      </c:lineChart>
      <c:catAx>
        <c:axId val="185049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228240"/>
        <c:crosses val="autoZero"/>
        <c:auto val="1"/>
        <c:lblAlgn val="ctr"/>
        <c:lblOffset val="100"/>
        <c:noMultiLvlLbl val="0"/>
      </c:catAx>
      <c:valAx>
        <c:axId val="190422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498976"/>
        <c:crosses val="autoZero"/>
        <c:crossBetween val="between"/>
      </c:valAx>
      <c:valAx>
        <c:axId val="19042286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3179728"/>
        <c:crosses val="max"/>
        <c:crossBetween val="between"/>
      </c:valAx>
      <c:catAx>
        <c:axId val="1903179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422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0">
            <a:schemeClr val="dk1">
              <a:lumMod val="75000"/>
              <a:lumOff val="25000"/>
            </a:schemeClr>
          </a:gs>
          <a:gs pos="100000">
            <a:schemeClr val="dk1">
              <a:lumMod val="95000"/>
              <a:lumOff val="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0">
            <a:schemeClr val="lt1"/>
          </a:gs>
          <a:gs pos="100000">
            <a:schemeClr val="lt1">
              <a:lumMod val="85000"/>
            </a:schemeClr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152231</xdr:colOff>
      <xdr:row>2</xdr:row>
      <xdr:rowOff>88582</xdr:rowOff>
    </xdr:from>
    <xdr:to>
      <xdr:col>24</xdr:col>
      <xdr:colOff>479760</xdr:colOff>
      <xdr:row>20</xdr:row>
      <xdr:rowOff>88582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212970</xdr:colOff>
      <xdr:row>1</xdr:row>
      <xdr:rowOff>139303</xdr:rowOff>
    </xdr:from>
    <xdr:to>
      <xdr:col>24</xdr:col>
      <xdr:colOff>472072</xdr:colOff>
      <xdr:row>19</xdr:row>
      <xdr:rowOff>62864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91440</xdr:colOff>
      <xdr:row>1</xdr:row>
      <xdr:rowOff>83820</xdr:rowOff>
    </xdr:from>
    <xdr:to>
      <xdr:col>24</xdr:col>
      <xdr:colOff>480060</xdr:colOff>
      <xdr:row>19</xdr:row>
      <xdr:rowOff>45720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144780</xdr:colOff>
      <xdr:row>1</xdr:row>
      <xdr:rowOff>137160</xdr:rowOff>
    </xdr:from>
    <xdr:to>
      <xdr:col>24</xdr:col>
      <xdr:colOff>518160</xdr:colOff>
      <xdr:row>19</xdr:row>
      <xdr:rowOff>91440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129166</xdr:colOff>
      <xdr:row>0</xdr:row>
      <xdr:rowOff>165020</xdr:rowOff>
    </xdr:from>
    <xdr:to>
      <xdr:col>24</xdr:col>
      <xdr:colOff>464384</xdr:colOff>
      <xdr:row>21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144543</xdr:colOff>
      <xdr:row>1</xdr:row>
      <xdr:rowOff>152161</xdr:rowOff>
    </xdr:from>
    <xdr:to>
      <xdr:col>24</xdr:col>
      <xdr:colOff>487449</xdr:colOff>
      <xdr:row>20</xdr:row>
      <xdr:rowOff>37861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129540</xdr:colOff>
      <xdr:row>2</xdr:row>
      <xdr:rowOff>160020</xdr:rowOff>
    </xdr:from>
    <xdr:to>
      <xdr:col>24</xdr:col>
      <xdr:colOff>434340</xdr:colOff>
      <xdr:row>22</xdr:row>
      <xdr:rowOff>7620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152231</xdr:colOff>
      <xdr:row>1</xdr:row>
      <xdr:rowOff>126444</xdr:rowOff>
    </xdr:from>
    <xdr:to>
      <xdr:col>24</xdr:col>
      <xdr:colOff>479760</xdr:colOff>
      <xdr:row>20</xdr:row>
      <xdr:rowOff>25003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113789</xdr:colOff>
      <xdr:row>1</xdr:row>
      <xdr:rowOff>126444</xdr:rowOff>
    </xdr:from>
    <xdr:to>
      <xdr:col>24</xdr:col>
      <xdr:colOff>525122</xdr:colOff>
      <xdr:row>20</xdr:row>
      <xdr:rowOff>12144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167608</xdr:colOff>
      <xdr:row>1</xdr:row>
      <xdr:rowOff>126444</xdr:rowOff>
    </xdr:from>
    <xdr:to>
      <xdr:col>24</xdr:col>
      <xdr:colOff>517434</xdr:colOff>
      <xdr:row>19</xdr:row>
      <xdr:rowOff>114300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113789</xdr:colOff>
      <xdr:row>1</xdr:row>
      <xdr:rowOff>139303</xdr:rowOff>
    </xdr:from>
    <xdr:to>
      <xdr:col>24</xdr:col>
      <xdr:colOff>403645</xdr:colOff>
      <xdr:row>20</xdr:row>
      <xdr:rowOff>25003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113789</xdr:colOff>
      <xdr:row>1</xdr:row>
      <xdr:rowOff>114300</xdr:rowOff>
    </xdr:from>
    <xdr:to>
      <xdr:col>24</xdr:col>
      <xdr:colOff>525122</xdr:colOff>
      <xdr:row>19</xdr:row>
      <xdr:rowOff>62864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Milk%2520Yields%25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OneDrive/Documents/VICTOR%20FARM%20RECORDS/DAIRY%20RECORDS/VICTOR%20FARM%202024/Milk%20Yield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24"/>
      <sheetName val="FEBRUARY 2024"/>
      <sheetName val="MARCH 2024"/>
      <sheetName val="APRIL 2024"/>
      <sheetName val="MAY 2024"/>
      <sheetName val="JUNE 2024"/>
      <sheetName val="JULY 2024"/>
      <sheetName val="AUGUST 2024"/>
      <sheetName val="SEPTEMBER 2024"/>
      <sheetName val="OCTOBER 2024"/>
      <sheetName val="NOVEMBER "/>
    </sheetNames>
    <sheetDataSet>
      <sheetData sheetId="0">
        <row r="1">
          <cell r="L1" t="str">
            <v>TOTAL</v>
          </cell>
          <cell r="N1" t="str">
            <v>COWS IN</v>
          </cell>
          <cell r="O1" t="str">
            <v>AVARAGE</v>
          </cell>
        </row>
        <row r="2">
          <cell r="L2" t="str">
            <v>YIELD</v>
          </cell>
          <cell r="N2" t="str">
            <v>MILK</v>
          </cell>
          <cell r="O2" t="str">
            <v>PER COW</v>
          </cell>
        </row>
        <row r="3">
          <cell r="A3" t="str">
            <v>BF</v>
          </cell>
          <cell r="N3">
            <v>713</v>
          </cell>
        </row>
        <row r="4">
          <cell r="A4">
            <v>45292</v>
          </cell>
          <cell r="L4">
            <v>13380</v>
          </cell>
          <cell r="N4">
            <v>710</v>
          </cell>
          <cell r="O4">
            <v>18.845070422535212</v>
          </cell>
        </row>
        <row r="5">
          <cell r="A5">
            <v>45293</v>
          </cell>
          <cell r="L5">
            <v>13625</v>
          </cell>
          <cell r="N5">
            <v>708</v>
          </cell>
          <cell r="O5">
            <v>19.244350282485875</v>
          </cell>
        </row>
        <row r="6">
          <cell r="A6">
            <v>45294</v>
          </cell>
          <cell r="L6">
            <v>13570</v>
          </cell>
          <cell r="N6">
            <v>706</v>
          </cell>
          <cell r="O6">
            <v>19.220963172804531</v>
          </cell>
        </row>
        <row r="7">
          <cell r="A7">
            <v>45295</v>
          </cell>
          <cell r="L7">
            <v>13600</v>
          </cell>
          <cell r="N7">
            <v>693</v>
          </cell>
          <cell r="O7">
            <v>19.624819624819626</v>
          </cell>
        </row>
        <row r="8">
          <cell r="A8">
            <v>45296</v>
          </cell>
          <cell r="L8">
            <v>13060</v>
          </cell>
          <cell r="N8">
            <v>693</v>
          </cell>
          <cell r="O8">
            <v>18.845598845598847</v>
          </cell>
        </row>
        <row r="9">
          <cell r="A9">
            <v>45297</v>
          </cell>
          <cell r="L9">
            <v>14190</v>
          </cell>
          <cell r="N9">
            <v>713</v>
          </cell>
          <cell r="O9">
            <v>19.901823281907433</v>
          </cell>
        </row>
        <row r="10">
          <cell r="A10">
            <v>45298</v>
          </cell>
          <cell r="L10">
            <v>13200</v>
          </cell>
          <cell r="N10">
            <v>733</v>
          </cell>
          <cell r="O10">
            <v>18.00818553888131</v>
          </cell>
        </row>
        <row r="11">
          <cell r="A11">
            <v>45299</v>
          </cell>
          <cell r="L11">
            <v>15770</v>
          </cell>
          <cell r="N11">
            <v>731</v>
          </cell>
          <cell r="O11">
            <v>21.573187414500683</v>
          </cell>
        </row>
        <row r="12">
          <cell r="A12">
            <v>45300</v>
          </cell>
          <cell r="L12">
            <v>13120</v>
          </cell>
          <cell r="N12">
            <v>731</v>
          </cell>
          <cell r="O12">
            <v>17.948016415868672</v>
          </cell>
        </row>
        <row r="13">
          <cell r="A13">
            <v>45301</v>
          </cell>
          <cell r="L13">
            <v>13990</v>
          </cell>
          <cell r="N13">
            <v>731</v>
          </cell>
          <cell r="O13">
            <v>19.138166894664842</v>
          </cell>
        </row>
        <row r="14">
          <cell r="A14">
            <v>45302</v>
          </cell>
          <cell r="L14">
            <v>14410</v>
          </cell>
          <cell r="N14">
            <v>729</v>
          </cell>
          <cell r="O14">
            <v>19.766803840877916</v>
          </cell>
        </row>
        <row r="15">
          <cell r="A15">
            <v>45303</v>
          </cell>
          <cell r="L15">
            <v>13670</v>
          </cell>
          <cell r="N15">
            <v>728</v>
          </cell>
          <cell r="O15">
            <v>18.777472527472529</v>
          </cell>
        </row>
        <row r="16">
          <cell r="A16">
            <v>45304</v>
          </cell>
          <cell r="L16">
            <v>14890</v>
          </cell>
          <cell r="N16">
            <v>738</v>
          </cell>
          <cell r="O16">
            <v>20.176151761517616</v>
          </cell>
        </row>
        <row r="17">
          <cell r="A17">
            <v>45305</v>
          </cell>
          <cell r="L17">
            <v>14640</v>
          </cell>
          <cell r="N17">
            <v>730</v>
          </cell>
          <cell r="O17">
            <v>20.054794520547944</v>
          </cell>
        </row>
        <row r="18">
          <cell r="A18">
            <v>45306</v>
          </cell>
          <cell r="L18">
            <v>14220</v>
          </cell>
          <cell r="N18">
            <v>730</v>
          </cell>
          <cell r="O18">
            <v>19.479452054794521</v>
          </cell>
        </row>
        <row r="19">
          <cell r="A19">
            <v>45307</v>
          </cell>
          <cell r="L19">
            <v>13585</v>
          </cell>
          <cell r="N19">
            <v>737</v>
          </cell>
          <cell r="O19">
            <v>18.432835820895523</v>
          </cell>
        </row>
        <row r="20">
          <cell r="A20">
            <v>45308</v>
          </cell>
          <cell r="L20">
            <v>14870</v>
          </cell>
          <cell r="N20">
            <v>737</v>
          </cell>
          <cell r="O20">
            <v>20.1763907734057</v>
          </cell>
        </row>
        <row r="21">
          <cell r="A21">
            <v>45309</v>
          </cell>
          <cell r="L21">
            <v>10200</v>
          </cell>
          <cell r="N21">
            <v>733</v>
          </cell>
          <cell r="O21">
            <v>13.915416098226467</v>
          </cell>
        </row>
        <row r="22">
          <cell r="A22">
            <v>45310</v>
          </cell>
          <cell r="L22">
            <v>15815</v>
          </cell>
          <cell r="N22">
            <v>731</v>
          </cell>
          <cell r="O22">
            <v>21.634746922024625</v>
          </cell>
        </row>
        <row r="23">
          <cell r="A23">
            <v>45311</v>
          </cell>
          <cell r="L23">
            <v>13625</v>
          </cell>
          <cell r="N23">
            <v>727</v>
          </cell>
          <cell r="O23">
            <v>18.741403026134801</v>
          </cell>
        </row>
        <row r="24">
          <cell r="A24">
            <v>45312</v>
          </cell>
          <cell r="L24">
            <v>14880</v>
          </cell>
          <cell r="N24">
            <v>745</v>
          </cell>
          <cell r="O24">
            <v>19.973154362416107</v>
          </cell>
        </row>
        <row r="25">
          <cell r="A25">
            <v>45313</v>
          </cell>
          <cell r="L25">
            <v>14460</v>
          </cell>
          <cell r="N25">
            <v>746</v>
          </cell>
          <cell r="O25">
            <v>19.383378016085789</v>
          </cell>
        </row>
        <row r="26">
          <cell r="A26">
            <v>45314</v>
          </cell>
          <cell r="L26">
            <v>12385</v>
          </cell>
          <cell r="N26">
            <v>728</v>
          </cell>
          <cell r="O26">
            <v>17.012362637362639</v>
          </cell>
        </row>
        <row r="27">
          <cell r="A27">
            <v>45315</v>
          </cell>
          <cell r="L27">
            <v>15085</v>
          </cell>
          <cell r="N27">
            <v>727</v>
          </cell>
          <cell r="O27">
            <v>20.74965612104539</v>
          </cell>
        </row>
        <row r="28">
          <cell r="A28">
            <v>45316</v>
          </cell>
          <cell r="L28">
            <v>12500</v>
          </cell>
          <cell r="N28">
            <v>709</v>
          </cell>
          <cell r="O28">
            <v>17.630465444287729</v>
          </cell>
        </row>
        <row r="29">
          <cell r="A29">
            <v>45317</v>
          </cell>
          <cell r="L29">
            <v>14200</v>
          </cell>
          <cell r="N29">
            <v>708</v>
          </cell>
          <cell r="O29">
            <v>20.056497175141242</v>
          </cell>
        </row>
        <row r="30">
          <cell r="A30">
            <v>45318</v>
          </cell>
          <cell r="L30">
            <v>13440</v>
          </cell>
          <cell r="N30">
            <v>730</v>
          </cell>
          <cell r="O30">
            <v>18.410958904109588</v>
          </cell>
        </row>
        <row r="31">
          <cell r="A31">
            <v>45319</v>
          </cell>
          <cell r="L31">
            <v>14406</v>
          </cell>
          <cell r="N31">
            <v>739</v>
          </cell>
          <cell r="O31">
            <v>19.493910690121787</v>
          </cell>
        </row>
        <row r="32">
          <cell r="A32">
            <v>45320</v>
          </cell>
          <cell r="L32">
            <v>12160</v>
          </cell>
          <cell r="N32">
            <v>739</v>
          </cell>
          <cell r="O32">
            <v>16.454668470906629</v>
          </cell>
        </row>
        <row r="33">
          <cell r="A33">
            <v>45321</v>
          </cell>
          <cell r="L33">
            <v>12535</v>
          </cell>
          <cell r="N33">
            <v>739</v>
          </cell>
          <cell r="O33">
            <v>16.96211096075778</v>
          </cell>
        </row>
        <row r="34">
          <cell r="A34">
            <v>45322</v>
          </cell>
          <cell r="L34">
            <v>12343</v>
          </cell>
          <cell r="N34">
            <v>739</v>
          </cell>
          <cell r="O34">
            <v>16.702300405953991</v>
          </cell>
        </row>
        <row r="35">
          <cell r="A35" t="str">
            <v>TOTAL</v>
          </cell>
        </row>
      </sheetData>
      <sheetData sheetId="1">
        <row r="1">
          <cell r="L1" t="str">
            <v>TOTAL</v>
          </cell>
          <cell r="N1" t="str">
            <v>COWS IN</v>
          </cell>
          <cell r="O1" t="str">
            <v>AVARAGE</v>
          </cell>
        </row>
        <row r="2">
          <cell r="L2" t="str">
            <v>YIELD</v>
          </cell>
          <cell r="N2" t="str">
            <v>MILK</v>
          </cell>
          <cell r="O2" t="str">
            <v>PER COW</v>
          </cell>
        </row>
        <row r="3">
          <cell r="A3" t="str">
            <v>BF</v>
          </cell>
          <cell r="N3">
            <v>739</v>
          </cell>
        </row>
        <row r="4">
          <cell r="A4">
            <v>45323</v>
          </cell>
          <cell r="L4">
            <v>12800</v>
          </cell>
          <cell r="N4">
            <v>737</v>
          </cell>
          <cell r="O4">
            <v>17.367706919945725</v>
          </cell>
        </row>
        <row r="5">
          <cell r="A5">
            <v>45324</v>
          </cell>
          <cell r="L5">
            <v>12280</v>
          </cell>
          <cell r="N5">
            <v>736</v>
          </cell>
          <cell r="O5">
            <v>16.684782608695652</v>
          </cell>
        </row>
        <row r="6">
          <cell r="A6">
            <v>45325</v>
          </cell>
          <cell r="L6">
            <v>12250</v>
          </cell>
          <cell r="N6">
            <v>736</v>
          </cell>
          <cell r="O6">
            <v>16.644021739130434</v>
          </cell>
        </row>
        <row r="7">
          <cell r="A7">
            <v>45326</v>
          </cell>
          <cell r="L7">
            <v>12345</v>
          </cell>
          <cell r="N7">
            <v>735</v>
          </cell>
          <cell r="O7">
            <v>16.795918367346939</v>
          </cell>
        </row>
        <row r="8">
          <cell r="A8">
            <v>45327</v>
          </cell>
          <cell r="L8">
            <v>11890</v>
          </cell>
          <cell r="N8">
            <v>747</v>
          </cell>
          <cell r="O8">
            <v>15.917001338688086</v>
          </cell>
        </row>
        <row r="9">
          <cell r="A9">
            <v>45328</v>
          </cell>
          <cell r="L9">
            <v>12935</v>
          </cell>
          <cell r="N9">
            <v>747</v>
          </cell>
          <cell r="O9">
            <v>17.315930388219545</v>
          </cell>
        </row>
        <row r="10">
          <cell r="A10">
            <v>45329</v>
          </cell>
          <cell r="L10">
            <v>13325</v>
          </cell>
          <cell r="N10">
            <v>754</v>
          </cell>
          <cell r="O10">
            <v>17.672413793103448</v>
          </cell>
        </row>
        <row r="11">
          <cell r="A11">
            <v>45330</v>
          </cell>
          <cell r="L11">
            <v>12600</v>
          </cell>
          <cell r="N11">
            <v>753</v>
          </cell>
          <cell r="O11">
            <v>16.733067729083665</v>
          </cell>
        </row>
        <row r="12">
          <cell r="A12">
            <v>45331</v>
          </cell>
          <cell r="L12">
            <v>12962</v>
          </cell>
          <cell r="N12">
            <v>753</v>
          </cell>
          <cell r="O12">
            <v>17.213811420982736</v>
          </cell>
        </row>
        <row r="13">
          <cell r="A13">
            <v>45332</v>
          </cell>
          <cell r="L13">
            <v>13870</v>
          </cell>
          <cell r="N13">
            <v>771</v>
          </cell>
          <cell r="O13">
            <v>17.989623865110246</v>
          </cell>
        </row>
        <row r="14">
          <cell r="A14">
            <v>45333</v>
          </cell>
          <cell r="L14">
            <v>13800</v>
          </cell>
          <cell r="N14">
            <v>789</v>
          </cell>
          <cell r="O14">
            <v>17.490494296577946</v>
          </cell>
        </row>
        <row r="15">
          <cell r="A15">
            <v>45334</v>
          </cell>
          <cell r="L15">
            <v>13445</v>
          </cell>
          <cell r="N15">
            <v>789</v>
          </cell>
          <cell r="O15">
            <v>17.040557667934095</v>
          </cell>
        </row>
        <row r="16">
          <cell r="A16">
            <v>45335</v>
          </cell>
          <cell r="L16">
            <v>13815</v>
          </cell>
          <cell r="N16">
            <v>789</v>
          </cell>
          <cell r="O16">
            <v>17.509505703422054</v>
          </cell>
        </row>
        <row r="17">
          <cell r="A17">
            <v>45336</v>
          </cell>
          <cell r="L17">
            <v>14980</v>
          </cell>
          <cell r="N17">
            <v>788</v>
          </cell>
          <cell r="O17">
            <v>19.01015228426396</v>
          </cell>
        </row>
        <row r="18">
          <cell r="A18">
            <v>45337</v>
          </cell>
          <cell r="L18">
            <v>14060</v>
          </cell>
          <cell r="N18">
            <v>788</v>
          </cell>
          <cell r="O18">
            <v>17.842639593908629</v>
          </cell>
        </row>
        <row r="19">
          <cell r="A19">
            <v>45338</v>
          </cell>
          <cell r="L19">
            <v>13800</v>
          </cell>
          <cell r="N19">
            <v>817</v>
          </cell>
          <cell r="O19">
            <v>16.891064871481028</v>
          </cell>
        </row>
        <row r="20">
          <cell r="A20">
            <v>45339</v>
          </cell>
          <cell r="L20">
            <v>15690</v>
          </cell>
          <cell r="N20">
            <v>817</v>
          </cell>
          <cell r="O20">
            <v>19.204406364749083</v>
          </cell>
        </row>
        <row r="21">
          <cell r="A21">
            <v>45340</v>
          </cell>
          <cell r="L21">
            <v>13204</v>
          </cell>
          <cell r="N21">
            <v>816</v>
          </cell>
          <cell r="O21">
            <v>16.181372549019606</v>
          </cell>
        </row>
        <row r="22">
          <cell r="A22">
            <v>45341</v>
          </cell>
          <cell r="L22">
            <v>14530</v>
          </cell>
          <cell r="N22">
            <v>829</v>
          </cell>
          <cell r="O22">
            <v>17.527141133896261</v>
          </cell>
        </row>
        <row r="23">
          <cell r="A23">
            <v>45342</v>
          </cell>
          <cell r="L23">
            <v>13930</v>
          </cell>
          <cell r="N23">
            <v>839</v>
          </cell>
          <cell r="O23">
            <v>16.603098927294397</v>
          </cell>
        </row>
        <row r="24">
          <cell r="A24">
            <v>45343</v>
          </cell>
          <cell r="L24">
            <v>14851</v>
          </cell>
          <cell r="N24">
            <v>839</v>
          </cell>
          <cell r="O24">
            <v>17.700834326579262</v>
          </cell>
        </row>
        <row r="25">
          <cell r="A25">
            <v>45344</v>
          </cell>
          <cell r="L25">
            <v>13645</v>
          </cell>
          <cell r="N25">
            <v>839</v>
          </cell>
          <cell r="O25">
            <v>16.263408820023837</v>
          </cell>
        </row>
        <row r="26">
          <cell r="A26">
            <v>45345</v>
          </cell>
          <cell r="L26">
            <v>14295</v>
          </cell>
          <cell r="N26">
            <v>839</v>
          </cell>
          <cell r="O26">
            <v>17.038140643623361</v>
          </cell>
        </row>
        <row r="27">
          <cell r="A27">
            <v>45346</v>
          </cell>
          <cell r="L27">
            <v>13480</v>
          </cell>
          <cell r="N27">
            <v>837</v>
          </cell>
          <cell r="O27">
            <v>16.105137395459977</v>
          </cell>
        </row>
        <row r="28">
          <cell r="A28">
            <v>45347</v>
          </cell>
          <cell r="L28">
            <v>12960</v>
          </cell>
          <cell r="N28">
            <v>837</v>
          </cell>
          <cell r="O28">
            <v>15.483870967741936</v>
          </cell>
        </row>
        <row r="29">
          <cell r="A29">
            <v>45348</v>
          </cell>
          <cell r="L29">
            <v>14800</v>
          </cell>
          <cell r="N29">
            <v>837</v>
          </cell>
          <cell r="O29">
            <v>17.682198327359618</v>
          </cell>
        </row>
        <row r="30">
          <cell r="A30">
            <v>45349</v>
          </cell>
          <cell r="L30">
            <v>10542</v>
          </cell>
          <cell r="N30">
            <v>850</v>
          </cell>
          <cell r="O30">
            <v>12.402352941176471</v>
          </cell>
        </row>
        <row r="31">
          <cell r="A31">
            <v>45350</v>
          </cell>
          <cell r="L31">
            <v>16300</v>
          </cell>
          <cell r="N31">
            <v>850</v>
          </cell>
          <cell r="O31">
            <v>19.176470588235293</v>
          </cell>
        </row>
        <row r="32">
          <cell r="A32">
            <v>45351</v>
          </cell>
          <cell r="L32">
            <v>14390</v>
          </cell>
          <cell r="N32">
            <v>850</v>
          </cell>
          <cell r="O32">
            <v>16.929411764705883</v>
          </cell>
        </row>
        <row r="33">
          <cell r="A33" t="str">
            <v>TOTAL</v>
          </cell>
        </row>
      </sheetData>
      <sheetData sheetId="2">
        <row r="1">
          <cell r="L1" t="str">
            <v>TOTAL</v>
          </cell>
          <cell r="N1" t="str">
            <v>COWS IN</v>
          </cell>
          <cell r="O1" t="str">
            <v>AVARAGE</v>
          </cell>
        </row>
        <row r="2">
          <cell r="L2" t="str">
            <v>YIELD</v>
          </cell>
          <cell r="N2" t="str">
            <v>MILK</v>
          </cell>
          <cell r="O2" t="str">
            <v>PER COW</v>
          </cell>
        </row>
        <row r="3">
          <cell r="A3" t="str">
            <v>BF</v>
          </cell>
          <cell r="N3">
            <v>0</v>
          </cell>
        </row>
        <row r="4">
          <cell r="A4">
            <v>45352</v>
          </cell>
          <cell r="L4">
            <v>14460</v>
          </cell>
          <cell r="N4">
            <v>836</v>
          </cell>
          <cell r="O4">
            <v>17.296650717703351</v>
          </cell>
        </row>
        <row r="5">
          <cell r="A5">
            <v>45353</v>
          </cell>
          <cell r="L5">
            <v>17250</v>
          </cell>
          <cell r="N5">
            <v>835</v>
          </cell>
          <cell r="O5">
            <v>20.658682634730539</v>
          </cell>
        </row>
        <row r="6">
          <cell r="A6">
            <v>45354</v>
          </cell>
          <cell r="L6">
            <v>13465</v>
          </cell>
          <cell r="N6">
            <v>793</v>
          </cell>
          <cell r="O6">
            <v>16.979823455233291</v>
          </cell>
        </row>
        <row r="7">
          <cell r="A7">
            <v>45355</v>
          </cell>
          <cell r="L7">
            <v>13075</v>
          </cell>
          <cell r="N7">
            <v>838</v>
          </cell>
          <cell r="O7">
            <v>15.602625298329356</v>
          </cell>
        </row>
        <row r="8">
          <cell r="A8">
            <v>45356</v>
          </cell>
          <cell r="L8">
            <v>13500</v>
          </cell>
          <cell r="N8">
            <v>838</v>
          </cell>
          <cell r="O8">
            <v>16.109785202863961</v>
          </cell>
        </row>
        <row r="9">
          <cell r="A9">
            <v>45357</v>
          </cell>
          <cell r="L9">
            <v>14157</v>
          </cell>
          <cell r="N9">
            <v>838</v>
          </cell>
          <cell r="O9">
            <v>16.893794749403341</v>
          </cell>
        </row>
        <row r="10">
          <cell r="A10">
            <v>45358</v>
          </cell>
          <cell r="L10">
            <v>15445</v>
          </cell>
          <cell r="N10">
            <v>838</v>
          </cell>
          <cell r="O10">
            <v>18.430787589498806</v>
          </cell>
        </row>
        <row r="11">
          <cell r="A11">
            <v>45359</v>
          </cell>
          <cell r="L11">
            <v>14910</v>
          </cell>
          <cell r="N11">
            <v>832</v>
          </cell>
          <cell r="O11">
            <v>17.920673076923077</v>
          </cell>
        </row>
        <row r="12">
          <cell r="A12">
            <v>45360</v>
          </cell>
          <cell r="L12">
            <v>15845</v>
          </cell>
          <cell r="N12">
            <v>832</v>
          </cell>
          <cell r="O12">
            <v>19.044471153846153</v>
          </cell>
        </row>
        <row r="13">
          <cell r="A13">
            <v>45361</v>
          </cell>
          <cell r="L13">
            <v>16360</v>
          </cell>
          <cell r="N13">
            <v>856</v>
          </cell>
          <cell r="O13">
            <v>19.11214953271028</v>
          </cell>
        </row>
        <row r="14">
          <cell r="A14">
            <v>45362</v>
          </cell>
          <cell r="L14">
            <v>17203</v>
          </cell>
          <cell r="N14">
            <v>864</v>
          </cell>
          <cell r="O14">
            <v>19.91087962962963</v>
          </cell>
        </row>
        <row r="15">
          <cell r="A15">
            <v>45363</v>
          </cell>
          <cell r="L15">
            <v>16017</v>
          </cell>
          <cell r="N15">
            <v>861</v>
          </cell>
          <cell r="O15">
            <v>18.602787456445991</v>
          </cell>
        </row>
        <row r="16">
          <cell r="A16">
            <v>45364</v>
          </cell>
          <cell r="L16">
            <v>15770</v>
          </cell>
          <cell r="N16">
            <v>861</v>
          </cell>
          <cell r="O16">
            <v>18.315911730545878</v>
          </cell>
        </row>
        <row r="17">
          <cell r="A17">
            <v>45365</v>
          </cell>
          <cell r="L17">
            <v>18160</v>
          </cell>
          <cell r="N17">
            <v>875</v>
          </cell>
          <cell r="O17">
            <v>20.754285714285714</v>
          </cell>
        </row>
        <row r="18">
          <cell r="A18">
            <v>45366</v>
          </cell>
          <cell r="L18">
            <v>15870</v>
          </cell>
          <cell r="N18">
            <v>874</v>
          </cell>
          <cell r="O18">
            <v>18.157894736842106</v>
          </cell>
        </row>
        <row r="19">
          <cell r="A19">
            <v>45367</v>
          </cell>
          <cell r="L19">
            <v>17820</v>
          </cell>
          <cell r="N19">
            <v>894</v>
          </cell>
          <cell r="O19">
            <v>19.932885906040269</v>
          </cell>
        </row>
        <row r="20">
          <cell r="A20">
            <v>45368</v>
          </cell>
          <cell r="L20">
            <v>16845</v>
          </cell>
          <cell r="N20">
            <v>891</v>
          </cell>
          <cell r="O20">
            <v>18.905723905723907</v>
          </cell>
        </row>
        <row r="21">
          <cell r="A21">
            <v>45369</v>
          </cell>
          <cell r="L21">
            <v>16725</v>
          </cell>
          <cell r="N21">
            <v>891</v>
          </cell>
          <cell r="O21">
            <v>18.771043771043772</v>
          </cell>
        </row>
        <row r="22">
          <cell r="A22">
            <v>45370</v>
          </cell>
          <cell r="L22">
            <v>15910</v>
          </cell>
          <cell r="N22">
            <v>891</v>
          </cell>
          <cell r="O22">
            <v>17.856341189674524</v>
          </cell>
        </row>
        <row r="23">
          <cell r="A23">
            <v>45371</v>
          </cell>
          <cell r="L23">
            <v>16870</v>
          </cell>
          <cell r="N23">
            <v>905</v>
          </cell>
          <cell r="O23">
            <v>18.640883977900554</v>
          </cell>
        </row>
        <row r="24">
          <cell r="A24">
            <v>45372</v>
          </cell>
          <cell r="L24">
            <v>15840</v>
          </cell>
          <cell r="N24">
            <v>917</v>
          </cell>
          <cell r="O24">
            <v>17.273718647764451</v>
          </cell>
        </row>
        <row r="25">
          <cell r="A25">
            <v>45373</v>
          </cell>
          <cell r="L25">
            <v>17417</v>
          </cell>
          <cell r="N25">
            <v>916</v>
          </cell>
          <cell r="O25">
            <v>19.01419213973799</v>
          </cell>
        </row>
        <row r="26">
          <cell r="A26">
            <v>45374</v>
          </cell>
          <cell r="L26">
            <v>17648</v>
          </cell>
          <cell r="N26">
            <v>915</v>
          </cell>
          <cell r="O26">
            <v>19.28743169398907</v>
          </cell>
        </row>
        <row r="27">
          <cell r="A27">
            <v>45375</v>
          </cell>
          <cell r="L27">
            <v>19012</v>
          </cell>
          <cell r="N27">
            <v>931</v>
          </cell>
          <cell r="O27">
            <v>20.421052631578949</v>
          </cell>
        </row>
        <row r="28">
          <cell r="A28">
            <v>45376</v>
          </cell>
          <cell r="L28">
            <v>17890</v>
          </cell>
          <cell r="N28">
            <v>931</v>
          </cell>
          <cell r="O28">
            <v>19.215896885069817</v>
          </cell>
        </row>
        <row r="29">
          <cell r="A29">
            <v>45377</v>
          </cell>
          <cell r="L29">
            <v>19185</v>
          </cell>
          <cell r="N29">
            <v>913</v>
          </cell>
          <cell r="O29">
            <v>21.013143483023001</v>
          </cell>
        </row>
        <row r="30">
          <cell r="A30">
            <v>45378</v>
          </cell>
          <cell r="L30">
            <v>16373</v>
          </cell>
          <cell r="N30">
            <v>913</v>
          </cell>
          <cell r="O30">
            <v>17.933187294633079</v>
          </cell>
        </row>
        <row r="31">
          <cell r="A31">
            <v>45379</v>
          </cell>
          <cell r="L31">
            <v>20187</v>
          </cell>
          <cell r="N31">
            <v>901</v>
          </cell>
          <cell r="O31">
            <v>22.405105438401776</v>
          </cell>
        </row>
        <row r="32">
          <cell r="A32">
            <v>45380</v>
          </cell>
          <cell r="L32">
            <v>16755</v>
          </cell>
          <cell r="N32">
            <v>901</v>
          </cell>
          <cell r="O32">
            <v>18.596004439511653</v>
          </cell>
        </row>
        <row r="33">
          <cell r="A33">
            <v>45381</v>
          </cell>
          <cell r="L33">
            <v>18296</v>
          </cell>
          <cell r="N33">
            <v>911</v>
          </cell>
          <cell r="O33">
            <v>20.083424807903402</v>
          </cell>
        </row>
        <row r="34">
          <cell r="A34">
            <v>45382</v>
          </cell>
          <cell r="L34">
            <v>17705</v>
          </cell>
          <cell r="N34">
            <v>911</v>
          </cell>
          <cell r="O34">
            <v>19.434687156970362</v>
          </cell>
        </row>
        <row r="35">
          <cell r="A35" t="str">
            <v>TOTAL</v>
          </cell>
        </row>
      </sheetData>
      <sheetData sheetId="3"/>
      <sheetData sheetId="4">
        <row r="1">
          <cell r="L1" t="str">
            <v>TOTAL</v>
          </cell>
          <cell r="N1" t="str">
            <v>COWS IN</v>
          </cell>
          <cell r="O1" t="str">
            <v>AVARAGE</v>
          </cell>
        </row>
        <row r="2">
          <cell r="L2" t="str">
            <v>YIELD</v>
          </cell>
          <cell r="N2" t="str">
            <v>MILK</v>
          </cell>
          <cell r="O2" t="str">
            <v>PER COW</v>
          </cell>
        </row>
        <row r="3">
          <cell r="A3" t="str">
            <v>BF</v>
          </cell>
          <cell r="N3">
            <v>0</v>
          </cell>
        </row>
        <row r="4">
          <cell r="A4">
            <v>45413</v>
          </cell>
          <cell r="L4">
            <v>18565</v>
          </cell>
          <cell r="N4">
            <v>924</v>
          </cell>
          <cell r="O4">
            <v>20.091991341991342</v>
          </cell>
        </row>
        <row r="5">
          <cell r="A5">
            <v>45414</v>
          </cell>
          <cell r="L5">
            <v>18410</v>
          </cell>
          <cell r="N5">
            <v>933</v>
          </cell>
          <cell r="O5">
            <v>19.732047159699892</v>
          </cell>
        </row>
        <row r="6">
          <cell r="A6">
            <v>45415</v>
          </cell>
          <cell r="L6">
            <v>18735</v>
          </cell>
          <cell r="N6">
            <v>933</v>
          </cell>
          <cell r="O6">
            <v>20.080385852090032</v>
          </cell>
        </row>
        <row r="7">
          <cell r="A7">
            <v>45416</v>
          </cell>
          <cell r="L7">
            <v>18033</v>
          </cell>
          <cell r="N7">
            <v>932</v>
          </cell>
          <cell r="O7">
            <v>19.348712446351932</v>
          </cell>
        </row>
        <row r="8">
          <cell r="A8">
            <v>45417</v>
          </cell>
          <cell r="L8">
            <v>17785</v>
          </cell>
          <cell r="N8">
            <v>932</v>
          </cell>
          <cell r="O8">
            <v>19.082618025751074</v>
          </cell>
        </row>
        <row r="9">
          <cell r="A9">
            <v>45418</v>
          </cell>
          <cell r="L9">
            <v>17215</v>
          </cell>
          <cell r="N9">
            <v>930</v>
          </cell>
          <cell r="O9">
            <v>18.510752688172044</v>
          </cell>
        </row>
        <row r="10">
          <cell r="A10">
            <v>45419</v>
          </cell>
          <cell r="L10">
            <v>13755</v>
          </cell>
          <cell r="N10">
            <v>947</v>
          </cell>
          <cell r="O10">
            <v>14.524815205913411</v>
          </cell>
        </row>
        <row r="11">
          <cell r="A11">
            <v>45420</v>
          </cell>
          <cell r="L11">
            <v>14535</v>
          </cell>
          <cell r="N11">
            <v>957</v>
          </cell>
          <cell r="O11">
            <v>15.18808777429467</v>
          </cell>
        </row>
        <row r="12">
          <cell r="A12">
            <v>45421</v>
          </cell>
          <cell r="L12">
            <v>16488</v>
          </cell>
          <cell r="N12">
            <v>957</v>
          </cell>
          <cell r="O12">
            <v>17.228840125391848</v>
          </cell>
        </row>
        <row r="13">
          <cell r="A13">
            <v>45422</v>
          </cell>
          <cell r="L13">
            <v>15050</v>
          </cell>
          <cell r="N13">
            <v>954</v>
          </cell>
          <cell r="O13">
            <v>15.775681341719078</v>
          </cell>
        </row>
        <row r="14">
          <cell r="A14">
            <v>45423</v>
          </cell>
          <cell r="L14">
            <v>17952</v>
          </cell>
          <cell r="N14">
            <v>950</v>
          </cell>
          <cell r="O14">
            <v>18.896842105263158</v>
          </cell>
        </row>
        <row r="15">
          <cell r="A15">
            <v>45424</v>
          </cell>
          <cell r="L15">
            <v>17135</v>
          </cell>
          <cell r="N15">
            <v>950</v>
          </cell>
          <cell r="O15">
            <v>18.036842105263158</v>
          </cell>
        </row>
        <row r="16">
          <cell r="A16">
            <v>45425</v>
          </cell>
          <cell r="L16">
            <v>15690</v>
          </cell>
          <cell r="N16">
            <v>950</v>
          </cell>
          <cell r="O16">
            <v>16.515789473684212</v>
          </cell>
        </row>
        <row r="17">
          <cell r="A17">
            <v>45426</v>
          </cell>
          <cell r="L17">
            <v>17760</v>
          </cell>
          <cell r="N17">
            <v>949</v>
          </cell>
          <cell r="O17">
            <v>18.714436248682823</v>
          </cell>
        </row>
        <row r="18">
          <cell r="A18">
            <v>45427</v>
          </cell>
          <cell r="L18">
            <v>17730</v>
          </cell>
          <cell r="N18">
            <v>949</v>
          </cell>
          <cell r="O18">
            <v>18.682824025289779</v>
          </cell>
        </row>
        <row r="19">
          <cell r="A19">
            <v>45428</v>
          </cell>
          <cell r="L19">
            <v>16365</v>
          </cell>
          <cell r="N19">
            <v>948</v>
          </cell>
          <cell r="O19">
            <v>17.2626582278481</v>
          </cell>
        </row>
        <row r="20">
          <cell r="A20">
            <v>45429</v>
          </cell>
          <cell r="L20">
            <v>19690</v>
          </cell>
          <cell r="N20">
            <v>948</v>
          </cell>
          <cell r="O20">
            <v>20.770042194092827</v>
          </cell>
        </row>
        <row r="21">
          <cell r="A21">
            <v>45430</v>
          </cell>
          <cell r="L21">
            <v>18980</v>
          </cell>
          <cell r="N21">
            <v>948</v>
          </cell>
          <cell r="O21">
            <v>20.021097046413502</v>
          </cell>
        </row>
        <row r="22">
          <cell r="A22">
            <v>45431</v>
          </cell>
          <cell r="L22">
            <v>19240</v>
          </cell>
          <cell r="N22">
            <v>999</v>
          </cell>
          <cell r="O22">
            <v>19.25925925925926</v>
          </cell>
        </row>
        <row r="23">
          <cell r="A23">
            <v>45432</v>
          </cell>
          <cell r="L23">
            <v>17830</v>
          </cell>
          <cell r="N23">
            <v>1003</v>
          </cell>
          <cell r="O23">
            <v>17.776669990029909</v>
          </cell>
        </row>
        <row r="24">
          <cell r="A24">
            <v>45433</v>
          </cell>
          <cell r="L24">
            <v>18900</v>
          </cell>
          <cell r="N24">
            <v>988</v>
          </cell>
          <cell r="O24">
            <v>19.129554655870447</v>
          </cell>
        </row>
        <row r="25">
          <cell r="A25">
            <v>45434</v>
          </cell>
          <cell r="L25">
            <v>17800</v>
          </cell>
          <cell r="N25">
            <v>988</v>
          </cell>
          <cell r="O25">
            <v>18.016194331983804</v>
          </cell>
        </row>
        <row r="26">
          <cell r="A26">
            <v>45435</v>
          </cell>
          <cell r="L26">
            <v>17910</v>
          </cell>
          <cell r="N26">
            <v>988</v>
          </cell>
          <cell r="O26">
            <v>18.127530364372468</v>
          </cell>
        </row>
        <row r="27">
          <cell r="A27">
            <v>45436</v>
          </cell>
          <cell r="L27">
            <v>18180</v>
          </cell>
          <cell r="N27">
            <v>988</v>
          </cell>
          <cell r="O27">
            <v>18.400809716599191</v>
          </cell>
        </row>
        <row r="28">
          <cell r="A28">
            <v>45437</v>
          </cell>
          <cell r="L28">
            <v>17800</v>
          </cell>
          <cell r="N28">
            <v>987</v>
          </cell>
          <cell r="O28">
            <v>18.034447821681866</v>
          </cell>
        </row>
        <row r="29">
          <cell r="A29">
            <v>45438</v>
          </cell>
          <cell r="L29">
            <v>18355</v>
          </cell>
          <cell r="N29">
            <v>997</v>
          </cell>
          <cell r="O29">
            <v>18.41023069207623</v>
          </cell>
        </row>
        <row r="30">
          <cell r="A30">
            <v>45439</v>
          </cell>
          <cell r="L30">
            <v>18035</v>
          </cell>
          <cell r="N30">
            <v>997</v>
          </cell>
          <cell r="O30">
            <v>18.08926780341023</v>
          </cell>
        </row>
        <row r="31">
          <cell r="A31">
            <v>45440</v>
          </cell>
          <cell r="L31">
            <v>18415</v>
          </cell>
          <cell r="N31">
            <v>1018</v>
          </cell>
          <cell r="O31">
            <v>18.089390962671906</v>
          </cell>
        </row>
        <row r="32">
          <cell r="A32">
            <v>45441</v>
          </cell>
          <cell r="L32">
            <v>19200</v>
          </cell>
          <cell r="N32">
            <v>1018</v>
          </cell>
          <cell r="O32">
            <v>18.860510805500983</v>
          </cell>
        </row>
        <row r="33">
          <cell r="A33">
            <v>45442</v>
          </cell>
          <cell r="L33">
            <v>19942</v>
          </cell>
          <cell r="N33">
            <v>1047</v>
          </cell>
          <cell r="O33">
            <v>19.046800382043934</v>
          </cell>
        </row>
        <row r="34">
          <cell r="A34">
            <v>45443</v>
          </cell>
          <cell r="L34">
            <v>19600</v>
          </cell>
          <cell r="N34">
            <v>1047</v>
          </cell>
          <cell r="O34">
            <v>18.720152817574021</v>
          </cell>
        </row>
      </sheetData>
      <sheetData sheetId="5">
        <row r="1">
          <cell r="L1" t="str">
            <v>TOTAL</v>
          </cell>
          <cell r="N1" t="str">
            <v>COWS IN</v>
          </cell>
          <cell r="O1" t="str">
            <v>AVARAGE</v>
          </cell>
        </row>
        <row r="2">
          <cell r="L2" t="str">
            <v>YIELD</v>
          </cell>
          <cell r="N2" t="str">
            <v>MILK</v>
          </cell>
          <cell r="O2" t="str">
            <v>PER COW</v>
          </cell>
        </row>
        <row r="3">
          <cell r="A3" t="str">
            <v>BF</v>
          </cell>
          <cell r="N3">
            <v>0</v>
          </cell>
        </row>
        <row r="4">
          <cell r="A4">
            <v>45444</v>
          </cell>
          <cell r="L4">
            <v>19120</v>
          </cell>
          <cell r="N4">
            <v>1060</v>
          </cell>
          <cell r="O4">
            <v>18.037735849056602</v>
          </cell>
        </row>
        <row r="5">
          <cell r="A5">
            <v>45445</v>
          </cell>
          <cell r="L5">
            <v>20430</v>
          </cell>
          <cell r="N5">
            <v>1070</v>
          </cell>
          <cell r="O5">
            <v>19.093457943925234</v>
          </cell>
        </row>
        <row r="6">
          <cell r="A6">
            <v>45446</v>
          </cell>
          <cell r="L6">
            <v>17285</v>
          </cell>
          <cell r="N6">
            <v>1084</v>
          </cell>
          <cell r="O6">
            <v>15.945571955719558</v>
          </cell>
        </row>
        <row r="7">
          <cell r="A7">
            <v>45447</v>
          </cell>
          <cell r="L7">
            <v>17725</v>
          </cell>
          <cell r="N7">
            <v>1084</v>
          </cell>
          <cell r="O7">
            <v>16.351476014760149</v>
          </cell>
        </row>
        <row r="8">
          <cell r="A8">
            <v>45448</v>
          </cell>
          <cell r="L8">
            <v>20395</v>
          </cell>
          <cell r="N8">
            <v>1095</v>
          </cell>
          <cell r="O8">
            <v>18.625570776255707</v>
          </cell>
        </row>
        <row r="9">
          <cell r="A9">
            <v>45449</v>
          </cell>
          <cell r="L9">
            <v>20740</v>
          </cell>
          <cell r="N9">
            <v>1094</v>
          </cell>
          <cell r="O9">
            <v>18.957952468007313</v>
          </cell>
        </row>
        <row r="10">
          <cell r="A10">
            <v>45450</v>
          </cell>
          <cell r="L10">
            <v>20760</v>
          </cell>
          <cell r="N10">
            <v>1093</v>
          </cell>
          <cell r="O10">
            <v>18.993595608417202</v>
          </cell>
        </row>
        <row r="11">
          <cell r="A11">
            <v>45451</v>
          </cell>
          <cell r="L11">
            <v>19880</v>
          </cell>
          <cell r="N11">
            <v>1067</v>
          </cell>
          <cell r="O11">
            <v>18.631677600749764</v>
          </cell>
        </row>
        <row r="12">
          <cell r="A12">
            <v>45452</v>
          </cell>
          <cell r="L12">
            <v>18860</v>
          </cell>
          <cell r="N12">
            <v>1054</v>
          </cell>
          <cell r="O12">
            <v>17.893738140417458</v>
          </cell>
        </row>
        <row r="13">
          <cell r="A13">
            <v>45453</v>
          </cell>
          <cell r="L13">
            <v>19085</v>
          </cell>
          <cell r="N13">
            <v>1062</v>
          </cell>
          <cell r="O13">
            <v>17.970809792843692</v>
          </cell>
        </row>
        <row r="14">
          <cell r="A14">
            <v>45454</v>
          </cell>
          <cell r="L14">
            <v>18880</v>
          </cell>
          <cell r="N14">
            <v>1060</v>
          </cell>
          <cell r="O14">
            <v>17.811320754716981</v>
          </cell>
        </row>
        <row r="15">
          <cell r="A15">
            <v>45455</v>
          </cell>
          <cell r="L15">
            <v>16760</v>
          </cell>
          <cell r="N15">
            <v>1096</v>
          </cell>
          <cell r="O15">
            <v>15.291970802919709</v>
          </cell>
        </row>
        <row r="16">
          <cell r="A16">
            <v>45456</v>
          </cell>
          <cell r="L16">
            <v>21310</v>
          </cell>
          <cell r="N16">
            <v>1093</v>
          </cell>
          <cell r="O16">
            <v>19.496797804208601</v>
          </cell>
        </row>
        <row r="17">
          <cell r="A17">
            <v>45457</v>
          </cell>
          <cell r="L17">
            <v>24240</v>
          </cell>
          <cell r="N17">
            <v>1106</v>
          </cell>
          <cell r="O17">
            <v>21.916817359855333</v>
          </cell>
        </row>
        <row r="18">
          <cell r="A18">
            <v>45458</v>
          </cell>
          <cell r="L18">
            <v>19595</v>
          </cell>
          <cell r="N18">
            <v>1105</v>
          </cell>
          <cell r="O18">
            <v>17.733031674208146</v>
          </cell>
        </row>
        <row r="19">
          <cell r="A19">
            <v>45459</v>
          </cell>
          <cell r="L19">
            <v>21535</v>
          </cell>
          <cell r="N19">
            <v>1105</v>
          </cell>
          <cell r="O19">
            <v>19.488687782805428</v>
          </cell>
        </row>
        <row r="20">
          <cell r="A20">
            <v>45461</v>
          </cell>
          <cell r="L20">
            <v>13605</v>
          </cell>
          <cell r="N20">
            <v>1133</v>
          </cell>
          <cell r="O20">
            <v>12.007943512797882</v>
          </cell>
        </row>
        <row r="21">
          <cell r="A21">
            <v>45462</v>
          </cell>
          <cell r="L21">
            <v>15560</v>
          </cell>
          <cell r="N21">
            <v>1133</v>
          </cell>
          <cell r="O21">
            <v>13.733451015004412</v>
          </cell>
        </row>
        <row r="22">
          <cell r="A22">
            <v>45463</v>
          </cell>
          <cell r="L22">
            <v>15271</v>
          </cell>
          <cell r="N22">
            <v>1174</v>
          </cell>
          <cell r="O22">
            <v>13.007666098807496</v>
          </cell>
        </row>
        <row r="23">
          <cell r="A23">
            <v>45464</v>
          </cell>
          <cell r="L23">
            <v>21350</v>
          </cell>
          <cell r="N23">
            <v>1174</v>
          </cell>
          <cell r="O23">
            <v>18.185689948892673</v>
          </cell>
        </row>
        <row r="24">
          <cell r="A24">
            <v>45465</v>
          </cell>
          <cell r="L24">
            <v>22929</v>
          </cell>
          <cell r="N24">
            <v>1165</v>
          </cell>
          <cell r="O24">
            <v>19.681545064377683</v>
          </cell>
        </row>
        <row r="25">
          <cell r="A25">
            <v>45466</v>
          </cell>
          <cell r="L25">
            <v>22234</v>
          </cell>
          <cell r="N25">
            <v>1183</v>
          </cell>
          <cell r="O25">
            <v>18.794590025359255</v>
          </cell>
        </row>
        <row r="26">
          <cell r="A26">
            <v>45467</v>
          </cell>
          <cell r="L26">
            <v>19385</v>
          </cell>
          <cell r="N26">
            <v>1196</v>
          </cell>
          <cell r="O26">
            <v>16.20819397993311</v>
          </cell>
        </row>
        <row r="27">
          <cell r="A27">
            <v>45469</v>
          </cell>
          <cell r="L27">
            <v>21458</v>
          </cell>
          <cell r="N27">
            <v>1200</v>
          </cell>
          <cell r="O27">
            <v>17.881666666666668</v>
          </cell>
        </row>
        <row r="28">
          <cell r="A28">
            <v>45470</v>
          </cell>
          <cell r="L28">
            <v>19972</v>
          </cell>
          <cell r="N28">
            <v>1218</v>
          </cell>
          <cell r="O28">
            <v>16.397372742200329</v>
          </cell>
        </row>
        <row r="29">
          <cell r="A29">
            <v>45471</v>
          </cell>
          <cell r="L29">
            <v>18857</v>
          </cell>
          <cell r="N29">
            <v>1172</v>
          </cell>
          <cell r="O29">
            <v>16.089590443686006</v>
          </cell>
        </row>
        <row r="30">
          <cell r="A30">
            <v>45472</v>
          </cell>
          <cell r="L30">
            <v>20404</v>
          </cell>
          <cell r="N30">
            <v>1172</v>
          </cell>
          <cell r="O30">
            <v>17.409556313993175</v>
          </cell>
        </row>
        <row r="31">
          <cell r="A31">
            <v>45473</v>
          </cell>
          <cell r="L31">
            <v>18101</v>
          </cell>
          <cell r="N31">
            <v>1191</v>
          </cell>
          <cell r="O31">
            <v>15.198152812762384</v>
          </cell>
        </row>
        <row r="32">
          <cell r="A32" t="str">
            <v>TOTAL</v>
          </cell>
        </row>
      </sheetData>
      <sheetData sheetId="6">
        <row r="1">
          <cell r="L1" t="str">
            <v>TOTAL</v>
          </cell>
          <cell r="N1" t="str">
            <v>COWS IN</v>
          </cell>
          <cell r="O1" t="str">
            <v>AVARAGE</v>
          </cell>
        </row>
        <row r="2">
          <cell r="L2" t="str">
            <v>YIELD</v>
          </cell>
          <cell r="N2" t="str">
            <v>MILK</v>
          </cell>
          <cell r="O2" t="str">
            <v>PER COW</v>
          </cell>
        </row>
        <row r="3">
          <cell r="A3" t="str">
            <v>BF</v>
          </cell>
          <cell r="N3">
            <v>1191</v>
          </cell>
        </row>
        <row r="4">
          <cell r="A4">
            <v>45474</v>
          </cell>
          <cell r="L4">
            <v>15994</v>
          </cell>
          <cell r="N4">
            <v>1196</v>
          </cell>
          <cell r="O4">
            <v>13.372909698996656</v>
          </cell>
        </row>
        <row r="5">
          <cell r="A5">
            <v>45475</v>
          </cell>
          <cell r="L5">
            <v>20437</v>
          </cell>
          <cell r="N5">
            <v>1196</v>
          </cell>
          <cell r="O5">
            <v>17.087792642140467</v>
          </cell>
        </row>
        <row r="6">
          <cell r="A6">
            <v>45476</v>
          </cell>
          <cell r="L6">
            <v>19569</v>
          </cell>
          <cell r="N6">
            <v>1208</v>
          </cell>
          <cell r="O6">
            <v>16.19950331125828</v>
          </cell>
        </row>
        <row r="7">
          <cell r="A7">
            <v>45477</v>
          </cell>
          <cell r="L7">
            <v>20010</v>
          </cell>
          <cell r="N7">
            <v>1208</v>
          </cell>
          <cell r="O7">
            <v>16.564569536423843</v>
          </cell>
        </row>
        <row r="8">
          <cell r="A8">
            <v>45478</v>
          </cell>
          <cell r="L8">
            <v>20886</v>
          </cell>
          <cell r="N8">
            <v>1208</v>
          </cell>
          <cell r="O8">
            <v>17.289735099337747</v>
          </cell>
        </row>
        <row r="9">
          <cell r="A9">
            <v>45479</v>
          </cell>
          <cell r="L9">
            <v>22077</v>
          </cell>
          <cell r="N9">
            <v>1218</v>
          </cell>
          <cell r="O9">
            <v>18.125615763546797</v>
          </cell>
        </row>
        <row r="10">
          <cell r="A10">
            <v>45480</v>
          </cell>
          <cell r="L10">
            <v>21750</v>
          </cell>
          <cell r="N10">
            <v>1218</v>
          </cell>
          <cell r="O10">
            <v>17.857142857142858</v>
          </cell>
        </row>
        <row r="11">
          <cell r="A11">
            <v>45481</v>
          </cell>
          <cell r="L11">
            <v>21766</v>
          </cell>
          <cell r="N11">
            <v>1218</v>
          </cell>
          <cell r="O11">
            <v>17.870279146141215</v>
          </cell>
        </row>
        <row r="12">
          <cell r="A12">
            <v>45482</v>
          </cell>
          <cell r="L12">
            <v>22416</v>
          </cell>
          <cell r="N12">
            <v>1225</v>
          </cell>
          <cell r="O12">
            <v>18.298775510204081</v>
          </cell>
        </row>
        <row r="13">
          <cell r="A13">
            <v>45483</v>
          </cell>
          <cell r="L13">
            <v>22036</v>
          </cell>
          <cell r="N13">
            <v>1225</v>
          </cell>
          <cell r="O13">
            <v>17.988571428571429</v>
          </cell>
        </row>
        <row r="14">
          <cell r="A14">
            <v>45484</v>
          </cell>
          <cell r="L14">
            <v>24337</v>
          </cell>
          <cell r="N14">
            <v>1225</v>
          </cell>
          <cell r="O14">
            <v>19.866938775510203</v>
          </cell>
        </row>
        <row r="15">
          <cell r="A15">
            <v>45485</v>
          </cell>
          <cell r="L15">
            <v>19416</v>
          </cell>
          <cell r="N15">
            <v>1225</v>
          </cell>
          <cell r="O15">
            <v>15.849795918367347</v>
          </cell>
        </row>
        <row r="16">
          <cell r="A16">
            <v>45486</v>
          </cell>
          <cell r="L16">
            <v>21916</v>
          </cell>
          <cell r="N16">
            <v>1218</v>
          </cell>
          <cell r="O16">
            <v>17.99343185550082</v>
          </cell>
        </row>
        <row r="17">
          <cell r="A17">
            <v>45487</v>
          </cell>
          <cell r="L17">
            <v>20877</v>
          </cell>
          <cell r="N17">
            <v>1218</v>
          </cell>
          <cell r="O17">
            <v>17.14039408866995</v>
          </cell>
        </row>
        <row r="18">
          <cell r="A18">
            <v>45488</v>
          </cell>
          <cell r="L18">
            <v>22529</v>
          </cell>
          <cell r="N18">
            <v>1224</v>
          </cell>
          <cell r="O18">
            <v>18.406045751633986</v>
          </cell>
        </row>
        <row r="19">
          <cell r="A19">
            <v>45489</v>
          </cell>
          <cell r="L19">
            <v>22341</v>
          </cell>
          <cell r="N19">
            <v>1222</v>
          </cell>
          <cell r="O19">
            <v>18.282324058919805</v>
          </cell>
        </row>
        <row r="20">
          <cell r="A20">
            <v>45490</v>
          </cell>
          <cell r="L20">
            <v>22205</v>
          </cell>
          <cell r="N20">
            <v>1222</v>
          </cell>
          <cell r="O20">
            <v>18.171031096563013</v>
          </cell>
        </row>
        <row r="21">
          <cell r="A21">
            <v>45491</v>
          </cell>
          <cell r="L21">
            <v>21754</v>
          </cell>
          <cell r="N21">
            <v>1211</v>
          </cell>
          <cell r="O21">
            <v>17.963666391412055</v>
          </cell>
        </row>
        <row r="22">
          <cell r="A22">
            <v>45492</v>
          </cell>
          <cell r="L22">
            <v>23557</v>
          </cell>
          <cell r="N22">
            <v>1218</v>
          </cell>
          <cell r="O22">
            <v>19.340722495894909</v>
          </cell>
        </row>
        <row r="23">
          <cell r="A23">
            <v>45493</v>
          </cell>
          <cell r="L23">
            <v>24113</v>
          </cell>
          <cell r="N23">
            <v>1194</v>
          </cell>
          <cell r="O23">
            <v>20.195142378559463</v>
          </cell>
        </row>
        <row r="24">
          <cell r="A24">
            <v>45494</v>
          </cell>
          <cell r="L24">
            <v>24292</v>
          </cell>
          <cell r="N24">
            <v>1215</v>
          </cell>
          <cell r="O24">
            <v>19.993415637860082</v>
          </cell>
        </row>
        <row r="25">
          <cell r="A25">
            <v>45495</v>
          </cell>
          <cell r="L25">
            <v>24474</v>
          </cell>
          <cell r="N25">
            <v>1236</v>
          </cell>
          <cell r="O25">
            <v>19.800970873786408</v>
          </cell>
        </row>
        <row r="26">
          <cell r="A26">
            <v>45496</v>
          </cell>
          <cell r="L26">
            <v>24823</v>
          </cell>
          <cell r="N26">
            <v>1229</v>
          </cell>
          <cell r="O26">
            <v>20.197721724979658</v>
          </cell>
        </row>
        <row r="27">
          <cell r="A27">
            <v>45497</v>
          </cell>
          <cell r="L27">
            <v>23740</v>
          </cell>
          <cell r="N27">
            <v>1222</v>
          </cell>
          <cell r="O27">
            <v>19.427168576104748</v>
          </cell>
        </row>
        <row r="28">
          <cell r="A28">
            <v>45498</v>
          </cell>
          <cell r="L28">
            <v>23233</v>
          </cell>
          <cell r="N28">
            <v>1222</v>
          </cell>
          <cell r="O28">
            <v>19.01227495908347</v>
          </cell>
        </row>
        <row r="29">
          <cell r="A29">
            <v>45499</v>
          </cell>
          <cell r="L29">
            <v>24501</v>
          </cell>
          <cell r="N29">
            <v>1219</v>
          </cell>
          <cell r="O29">
            <v>20.099261689909763</v>
          </cell>
        </row>
        <row r="30">
          <cell r="A30">
            <v>45500</v>
          </cell>
          <cell r="L30">
            <v>23160</v>
          </cell>
          <cell r="N30">
            <v>1219</v>
          </cell>
          <cell r="O30">
            <v>18.99917965545529</v>
          </cell>
        </row>
        <row r="31">
          <cell r="A31">
            <v>45501</v>
          </cell>
          <cell r="L31">
            <v>23610</v>
          </cell>
          <cell r="N31">
            <v>1215</v>
          </cell>
          <cell r="O31">
            <v>19.432098765432098</v>
          </cell>
        </row>
        <row r="32">
          <cell r="A32">
            <v>45502</v>
          </cell>
          <cell r="L32">
            <v>25951</v>
          </cell>
          <cell r="N32">
            <v>1230</v>
          </cell>
          <cell r="O32">
            <v>21.098373983739837</v>
          </cell>
        </row>
        <row r="33">
          <cell r="A33">
            <v>45503</v>
          </cell>
          <cell r="L33">
            <v>22610</v>
          </cell>
          <cell r="N33">
            <v>1227</v>
          </cell>
          <cell r="O33">
            <v>18.399999999999999</v>
          </cell>
        </row>
        <row r="34">
          <cell r="A34">
            <v>45504</v>
          </cell>
          <cell r="L34">
            <v>24009</v>
          </cell>
          <cell r="N34">
            <v>1227</v>
          </cell>
          <cell r="O34">
            <v>19.600000000000001</v>
          </cell>
        </row>
      </sheetData>
      <sheetData sheetId="7">
        <row r="1">
          <cell r="L1" t="str">
            <v>TOTAL</v>
          </cell>
          <cell r="N1" t="str">
            <v>COWS IN</v>
          </cell>
          <cell r="O1" t="str">
            <v>AVARAGE</v>
          </cell>
        </row>
        <row r="2">
          <cell r="L2" t="str">
            <v>YIELD</v>
          </cell>
          <cell r="N2" t="str">
            <v>MILK</v>
          </cell>
          <cell r="O2" t="str">
            <v>PER COW</v>
          </cell>
        </row>
        <row r="3">
          <cell r="A3" t="str">
            <v>BF</v>
          </cell>
          <cell r="N3">
            <v>1227</v>
          </cell>
        </row>
        <row r="4">
          <cell r="A4">
            <v>45505</v>
          </cell>
          <cell r="L4">
            <v>25010</v>
          </cell>
          <cell r="N4">
            <v>1226</v>
          </cell>
          <cell r="O4">
            <v>20.399673735725937</v>
          </cell>
        </row>
        <row r="5">
          <cell r="A5">
            <v>45506</v>
          </cell>
          <cell r="L5">
            <v>27226</v>
          </cell>
          <cell r="N5">
            <v>1251</v>
          </cell>
          <cell r="O5">
            <v>21.763389288569144</v>
          </cell>
        </row>
        <row r="6">
          <cell r="A6">
            <v>45507</v>
          </cell>
          <cell r="L6">
            <v>25300</v>
          </cell>
          <cell r="N6">
            <v>1264</v>
          </cell>
          <cell r="O6">
            <v>20.015822784810126</v>
          </cell>
        </row>
        <row r="7">
          <cell r="A7">
            <v>45508</v>
          </cell>
          <cell r="L7">
            <v>25610</v>
          </cell>
          <cell r="N7">
            <v>1263</v>
          </cell>
          <cell r="O7">
            <v>20.277117973079967</v>
          </cell>
        </row>
        <row r="8">
          <cell r="A8">
            <v>45509</v>
          </cell>
          <cell r="L8">
            <v>26332</v>
          </cell>
          <cell r="N8">
            <v>1263</v>
          </cell>
          <cell r="O8">
            <v>20.848772763262076</v>
          </cell>
        </row>
        <row r="9">
          <cell r="A9">
            <v>45510</v>
          </cell>
          <cell r="L9">
            <v>26401</v>
          </cell>
          <cell r="N9">
            <v>1260</v>
          </cell>
          <cell r="O9">
            <v>20.953174603174602</v>
          </cell>
        </row>
        <row r="10">
          <cell r="A10">
            <v>45511</v>
          </cell>
          <cell r="L10">
            <v>27302</v>
          </cell>
          <cell r="N10">
            <v>1260</v>
          </cell>
          <cell r="O10">
            <v>21.668253968253968</v>
          </cell>
        </row>
        <row r="11">
          <cell r="A11">
            <v>45512</v>
          </cell>
          <cell r="L11">
            <v>25165</v>
          </cell>
          <cell r="N11">
            <v>1257</v>
          </cell>
          <cell r="O11">
            <v>20.019888623707239</v>
          </cell>
        </row>
        <row r="12">
          <cell r="A12">
            <v>45513</v>
          </cell>
          <cell r="L12">
            <v>25277</v>
          </cell>
          <cell r="N12">
            <v>1257</v>
          </cell>
          <cell r="O12">
            <v>20.108989657915672</v>
          </cell>
        </row>
        <row r="13">
          <cell r="A13">
            <v>45514</v>
          </cell>
          <cell r="L13">
            <v>25631</v>
          </cell>
          <cell r="N13">
            <v>1257</v>
          </cell>
          <cell r="O13">
            <v>20.390612569610184</v>
          </cell>
        </row>
        <row r="14">
          <cell r="A14">
            <v>45515</v>
          </cell>
          <cell r="L14">
            <v>25380</v>
          </cell>
          <cell r="N14">
            <v>1257</v>
          </cell>
          <cell r="O14">
            <v>20.190930787589497</v>
          </cell>
        </row>
        <row r="15">
          <cell r="A15">
            <v>45516</v>
          </cell>
          <cell r="L15">
            <v>25086</v>
          </cell>
          <cell r="N15">
            <v>1248</v>
          </cell>
          <cell r="O15">
            <v>20.10096153846154</v>
          </cell>
        </row>
        <row r="16">
          <cell r="A16">
            <v>45517</v>
          </cell>
          <cell r="L16">
            <v>25667</v>
          </cell>
          <cell r="N16">
            <v>1245</v>
          </cell>
          <cell r="O16">
            <v>20.616064257028114</v>
          </cell>
        </row>
        <row r="17">
          <cell r="A17">
            <v>45518</v>
          </cell>
          <cell r="L17">
            <v>24974</v>
          </cell>
          <cell r="N17">
            <v>1242</v>
          </cell>
          <cell r="O17">
            <v>20.107890499194848</v>
          </cell>
        </row>
        <row r="18">
          <cell r="A18">
            <v>45519</v>
          </cell>
          <cell r="L18">
            <v>23700</v>
          </cell>
          <cell r="N18">
            <v>1242</v>
          </cell>
          <cell r="O18">
            <v>19.082125603864736</v>
          </cell>
        </row>
        <row r="19">
          <cell r="A19">
            <v>45520</v>
          </cell>
          <cell r="L19">
            <v>25240</v>
          </cell>
          <cell r="N19">
            <v>1276</v>
          </cell>
          <cell r="O19">
            <v>19.780564263322884</v>
          </cell>
        </row>
        <row r="20">
          <cell r="A20">
            <v>45521</v>
          </cell>
          <cell r="L20">
            <v>23510</v>
          </cell>
          <cell r="N20">
            <v>1271</v>
          </cell>
          <cell r="O20">
            <v>18.497246262785207</v>
          </cell>
        </row>
        <row r="21">
          <cell r="A21">
            <v>45522</v>
          </cell>
          <cell r="L21">
            <v>25382</v>
          </cell>
          <cell r="N21">
            <v>1251</v>
          </cell>
          <cell r="O21">
            <v>20.289368505195842</v>
          </cell>
        </row>
        <row r="22">
          <cell r="A22">
            <v>45523</v>
          </cell>
          <cell r="L22">
            <v>25807</v>
          </cell>
          <cell r="N22">
            <v>1246</v>
          </cell>
          <cell r="O22">
            <v>20.711878009630819</v>
          </cell>
        </row>
        <row r="23">
          <cell r="A23">
            <v>45524</v>
          </cell>
          <cell r="L23">
            <v>26835</v>
          </cell>
          <cell r="N23">
            <v>1242</v>
          </cell>
          <cell r="O23">
            <v>21.606280193236714</v>
          </cell>
        </row>
        <row r="24">
          <cell r="A24">
            <v>45525</v>
          </cell>
          <cell r="L24">
            <v>25745</v>
          </cell>
          <cell r="N24">
            <v>1242</v>
          </cell>
          <cell r="O24">
            <v>20.72866344605475</v>
          </cell>
        </row>
        <row r="25">
          <cell r="A25">
            <v>45526</v>
          </cell>
          <cell r="L25">
            <v>23884</v>
          </cell>
          <cell r="N25">
            <v>1242</v>
          </cell>
          <cell r="O25">
            <v>19.230273752012881</v>
          </cell>
        </row>
        <row r="26">
          <cell r="A26">
            <v>45527</v>
          </cell>
          <cell r="L26">
            <v>25316</v>
          </cell>
          <cell r="N26">
            <v>1242</v>
          </cell>
          <cell r="O26">
            <v>20.383252818035427</v>
          </cell>
        </row>
        <row r="27">
          <cell r="A27">
            <v>45528</v>
          </cell>
          <cell r="L27">
            <v>26000</v>
          </cell>
          <cell r="N27">
            <v>1242</v>
          </cell>
          <cell r="O27">
            <v>20.933977455716587</v>
          </cell>
        </row>
        <row r="28">
          <cell r="A28">
            <v>45529</v>
          </cell>
          <cell r="L28">
            <v>27100</v>
          </cell>
          <cell r="N28">
            <v>1259</v>
          </cell>
          <cell r="O28">
            <v>21.525019857029388</v>
          </cell>
        </row>
        <row r="29">
          <cell r="A29">
            <v>45530</v>
          </cell>
          <cell r="L29">
            <v>25807</v>
          </cell>
          <cell r="N29">
            <v>1257</v>
          </cell>
          <cell r="O29">
            <v>20.530628480509147</v>
          </cell>
        </row>
        <row r="30">
          <cell r="A30">
            <v>45531</v>
          </cell>
          <cell r="L30">
            <v>25280</v>
          </cell>
          <cell r="N30">
            <v>1253</v>
          </cell>
          <cell r="O30">
            <v>20.175578611332803</v>
          </cell>
        </row>
        <row r="31">
          <cell r="A31">
            <v>45532</v>
          </cell>
          <cell r="L31">
            <v>25380</v>
          </cell>
          <cell r="N31">
            <v>1253</v>
          </cell>
          <cell r="O31">
            <v>20.255387071029528</v>
          </cell>
        </row>
        <row r="32">
          <cell r="A32">
            <v>45533</v>
          </cell>
          <cell r="L32">
            <v>25288</v>
          </cell>
          <cell r="N32">
            <v>1266</v>
          </cell>
          <cell r="O32">
            <v>19.974723538704581</v>
          </cell>
        </row>
        <row r="33">
          <cell r="A33">
            <v>45534</v>
          </cell>
          <cell r="L33">
            <v>24862</v>
          </cell>
          <cell r="N33">
            <v>1241</v>
          </cell>
          <cell r="O33">
            <v>20.033843674456083</v>
          </cell>
        </row>
        <row r="34">
          <cell r="A34">
            <v>45535</v>
          </cell>
          <cell r="L34">
            <v>24835</v>
          </cell>
          <cell r="N34">
            <v>1232</v>
          </cell>
          <cell r="O34">
            <v>20.158279220779221</v>
          </cell>
        </row>
      </sheetData>
      <sheetData sheetId="8">
        <row r="1">
          <cell r="L1" t="str">
            <v>TOTAL</v>
          </cell>
          <cell r="O1" t="str">
            <v>AVARAGE</v>
          </cell>
        </row>
        <row r="2">
          <cell r="L2" t="str">
            <v>YIELD</v>
          </cell>
          <cell r="O2" t="str">
            <v>PER COW</v>
          </cell>
        </row>
        <row r="3">
          <cell r="A3" t="str">
            <v>BF</v>
          </cell>
        </row>
        <row r="4">
          <cell r="A4">
            <v>45536</v>
          </cell>
          <cell r="L4">
            <v>25504</v>
          </cell>
          <cell r="O4">
            <v>20.7012987012987</v>
          </cell>
        </row>
        <row r="5">
          <cell r="A5">
            <v>45537</v>
          </cell>
          <cell r="L5">
            <v>25802</v>
          </cell>
          <cell r="O5">
            <v>21.028524857375714</v>
          </cell>
        </row>
        <row r="6">
          <cell r="A6">
            <v>45538</v>
          </cell>
          <cell r="L6">
            <v>26166</v>
          </cell>
          <cell r="O6">
            <v>20.849402390438247</v>
          </cell>
        </row>
        <row r="7">
          <cell r="A7">
            <v>45539</v>
          </cell>
          <cell r="L7">
            <v>25987</v>
          </cell>
          <cell r="O7">
            <v>20.706772908366535</v>
          </cell>
        </row>
        <row r="8">
          <cell r="A8">
            <v>45540</v>
          </cell>
          <cell r="L8">
            <v>26984</v>
          </cell>
          <cell r="O8">
            <v>21.331225296442689</v>
          </cell>
        </row>
        <row r="9">
          <cell r="A9">
            <v>45541</v>
          </cell>
          <cell r="L9">
            <v>27221</v>
          </cell>
          <cell r="O9">
            <v>21.518577075098815</v>
          </cell>
        </row>
        <row r="10">
          <cell r="A10">
            <v>45542</v>
          </cell>
          <cell r="L10">
            <v>27664</v>
          </cell>
          <cell r="O10">
            <v>22.007955449482896</v>
          </cell>
        </row>
        <row r="11">
          <cell r="A11">
            <v>45543</v>
          </cell>
          <cell r="L11">
            <v>28137</v>
          </cell>
          <cell r="O11">
            <v>22.473642172523963</v>
          </cell>
        </row>
        <row r="12">
          <cell r="A12">
            <v>45544</v>
          </cell>
          <cell r="L12">
            <v>27575</v>
          </cell>
          <cell r="O12">
            <v>21.97211155378486</v>
          </cell>
        </row>
        <row r="13">
          <cell r="A13">
            <v>45545</v>
          </cell>
          <cell r="L13">
            <v>25593</v>
          </cell>
          <cell r="O13">
            <v>20.392828685258966</v>
          </cell>
        </row>
        <row r="14">
          <cell r="A14">
            <v>45546</v>
          </cell>
          <cell r="L14">
            <v>23866</v>
          </cell>
          <cell r="O14">
            <v>19.016733067729085</v>
          </cell>
        </row>
        <row r="15">
          <cell r="A15">
            <v>45547</v>
          </cell>
          <cell r="L15">
            <v>23244</v>
          </cell>
          <cell r="O15">
            <v>18.521115537848605</v>
          </cell>
        </row>
        <row r="16">
          <cell r="A16">
            <v>45548</v>
          </cell>
          <cell r="L16">
            <v>24653</v>
          </cell>
          <cell r="O16">
            <v>19.305403288958498</v>
          </cell>
        </row>
        <row r="17">
          <cell r="A17">
            <v>45549</v>
          </cell>
          <cell r="L17">
            <v>25665</v>
          </cell>
          <cell r="O17">
            <v>20.09788566953798</v>
          </cell>
        </row>
        <row r="18">
          <cell r="A18">
            <v>45550</v>
          </cell>
          <cell r="L18">
            <v>27729</v>
          </cell>
          <cell r="O18">
            <v>21.731191222570533</v>
          </cell>
        </row>
        <row r="19">
          <cell r="A19">
            <v>45551</v>
          </cell>
          <cell r="L19">
            <v>28094</v>
          </cell>
          <cell r="O19">
            <v>21.561013046815042</v>
          </cell>
        </row>
        <row r="20">
          <cell r="A20">
            <v>45552</v>
          </cell>
          <cell r="L20">
            <v>28347</v>
          </cell>
          <cell r="O20">
            <v>21.738496932515336</v>
          </cell>
        </row>
        <row r="21">
          <cell r="A21">
            <v>45553</v>
          </cell>
          <cell r="L21">
            <v>27483</v>
          </cell>
          <cell r="O21">
            <v>21.075920245398773</v>
          </cell>
        </row>
        <row r="22">
          <cell r="A22">
            <v>45554</v>
          </cell>
          <cell r="L22">
            <v>27085</v>
          </cell>
          <cell r="O22">
            <v>20.675572519083971</v>
          </cell>
        </row>
        <row r="23">
          <cell r="A23">
            <v>45555</v>
          </cell>
          <cell r="L23">
            <v>27471</v>
          </cell>
          <cell r="O23">
            <v>21.018362662586075</v>
          </cell>
        </row>
        <row r="24">
          <cell r="A24">
            <v>45556</v>
          </cell>
          <cell r="L24">
            <v>28461</v>
          </cell>
          <cell r="O24">
            <v>21.676313785224675</v>
          </cell>
        </row>
        <row r="25">
          <cell r="A25">
            <v>45557</v>
          </cell>
          <cell r="L25">
            <v>28207</v>
          </cell>
          <cell r="O25">
            <v>21.564984709480122</v>
          </cell>
        </row>
        <row r="26">
          <cell r="A26">
            <v>45558</v>
          </cell>
          <cell r="L26">
            <v>28256</v>
          </cell>
          <cell r="O26">
            <v>21.325283018867925</v>
          </cell>
        </row>
        <row r="27">
          <cell r="A27">
            <v>45559</v>
          </cell>
          <cell r="L27">
            <v>29041</v>
          </cell>
          <cell r="O27">
            <v>21.917735849056605</v>
          </cell>
        </row>
        <row r="28">
          <cell r="A28">
            <v>45560</v>
          </cell>
          <cell r="L28">
            <v>28545</v>
          </cell>
          <cell r="O28">
            <v>21.543396226415094</v>
          </cell>
        </row>
        <row r="29">
          <cell r="A29">
            <v>45561</v>
          </cell>
          <cell r="L29">
            <v>28816</v>
          </cell>
          <cell r="O29">
            <v>21.747924528301887</v>
          </cell>
        </row>
        <row r="30">
          <cell r="A30">
            <v>45562</v>
          </cell>
          <cell r="L30">
            <v>29380</v>
          </cell>
          <cell r="O30">
            <v>22.023988005997001</v>
          </cell>
        </row>
        <row r="31">
          <cell r="A31">
            <v>45563</v>
          </cell>
          <cell r="L31">
            <v>30007</v>
          </cell>
          <cell r="O31">
            <v>22.612660135644312</v>
          </cell>
        </row>
        <row r="32">
          <cell r="A32">
            <v>45564</v>
          </cell>
          <cell r="L32">
            <v>28497</v>
          </cell>
          <cell r="O32">
            <v>21.474755086661641</v>
          </cell>
        </row>
        <row r="33">
          <cell r="A33">
            <v>45565</v>
          </cell>
          <cell r="L33">
            <v>28189</v>
          </cell>
          <cell r="O33">
            <v>21.242652599849283</v>
          </cell>
        </row>
      </sheetData>
      <sheetData sheetId="9">
        <row r="1">
          <cell r="L1" t="str">
            <v>TOTAL</v>
          </cell>
          <cell r="O1" t="str">
            <v>AVARAGE</v>
          </cell>
        </row>
        <row r="2">
          <cell r="L2" t="str">
            <v>YIELD</v>
          </cell>
          <cell r="O2" t="str">
            <v>PER COW</v>
          </cell>
        </row>
        <row r="3">
          <cell r="A3" t="str">
            <v>BF</v>
          </cell>
        </row>
        <row r="4">
          <cell r="A4">
            <v>45566</v>
          </cell>
          <cell r="L4">
            <v>27297</v>
          </cell>
          <cell r="O4">
            <v>20.585972850678733</v>
          </cell>
        </row>
        <row r="5">
          <cell r="A5">
            <v>45567</v>
          </cell>
          <cell r="L5">
            <v>26453</v>
          </cell>
          <cell r="O5">
            <v>19.964528301886791</v>
          </cell>
        </row>
        <row r="6">
          <cell r="A6">
            <v>45568</v>
          </cell>
          <cell r="L6">
            <v>27522</v>
          </cell>
          <cell r="O6">
            <v>20.600299401197606</v>
          </cell>
        </row>
        <row r="7">
          <cell r="A7">
            <v>45569</v>
          </cell>
          <cell r="L7">
            <v>28122</v>
          </cell>
          <cell r="O7">
            <v>21.176204819277107</v>
          </cell>
        </row>
        <row r="8">
          <cell r="A8">
            <v>45570</v>
          </cell>
          <cell r="L8">
            <v>27641</v>
          </cell>
          <cell r="O8">
            <v>20.814006024096386</v>
          </cell>
        </row>
        <row r="9">
          <cell r="A9">
            <v>45571</v>
          </cell>
          <cell r="L9">
            <v>27688</v>
          </cell>
          <cell r="O9">
            <v>20.849397590361445</v>
          </cell>
        </row>
        <row r="10">
          <cell r="A10">
            <v>45572</v>
          </cell>
          <cell r="L10">
            <v>27576</v>
          </cell>
          <cell r="O10">
            <v>20.765060240963855</v>
          </cell>
        </row>
        <row r="11">
          <cell r="A11">
            <v>45573</v>
          </cell>
          <cell r="L11">
            <v>27752</v>
          </cell>
          <cell r="O11">
            <v>20.897590361445783</v>
          </cell>
        </row>
        <row r="12">
          <cell r="A12">
            <v>45574</v>
          </cell>
          <cell r="L12">
            <v>27571</v>
          </cell>
          <cell r="O12">
            <v>20.950607902735563</v>
          </cell>
        </row>
        <row r="13">
          <cell r="A13">
            <v>45575</v>
          </cell>
          <cell r="L13">
            <v>27770</v>
          </cell>
          <cell r="O13">
            <v>21.101823708206688</v>
          </cell>
        </row>
        <row r="14">
          <cell r="A14">
            <v>45576</v>
          </cell>
          <cell r="L14">
            <v>28121</v>
          </cell>
          <cell r="O14">
            <v>21.368541033434649</v>
          </cell>
        </row>
        <row r="15">
          <cell r="A15">
            <v>45577</v>
          </cell>
          <cell r="L15">
            <v>28913</v>
          </cell>
          <cell r="O15">
            <v>21.970364741641337</v>
          </cell>
        </row>
        <row r="16">
          <cell r="A16">
            <v>45578</v>
          </cell>
          <cell r="L16">
            <v>29343</v>
          </cell>
          <cell r="O16">
            <v>22.062406015037595</v>
          </cell>
        </row>
        <row r="17">
          <cell r="A17">
            <v>45579</v>
          </cell>
          <cell r="L17">
            <v>28256</v>
          </cell>
          <cell r="O17">
            <v>21.293142426526</v>
          </cell>
        </row>
        <row r="18">
          <cell r="A18">
            <v>45580</v>
          </cell>
          <cell r="L18">
            <v>22515</v>
          </cell>
          <cell r="O18">
            <v>16.992452830188679</v>
          </cell>
        </row>
        <row r="19">
          <cell r="A19">
            <v>45581</v>
          </cell>
          <cell r="L19">
            <v>25672</v>
          </cell>
          <cell r="O19">
            <v>19.375094339622642</v>
          </cell>
        </row>
        <row r="20">
          <cell r="A20">
            <v>45582</v>
          </cell>
          <cell r="L20">
            <v>26029</v>
          </cell>
          <cell r="O20">
            <v>20.037721324095457</v>
          </cell>
        </row>
        <row r="21">
          <cell r="A21">
            <v>45583</v>
          </cell>
          <cell r="L21">
            <v>27438</v>
          </cell>
          <cell r="O21">
            <v>21.122401847575059</v>
          </cell>
        </row>
        <row r="22">
          <cell r="A22">
            <v>45584</v>
          </cell>
          <cell r="L22">
            <v>27934</v>
          </cell>
          <cell r="O22">
            <v>21.504234026173979</v>
          </cell>
        </row>
        <row r="23">
          <cell r="A23">
            <v>45585</v>
          </cell>
          <cell r="L23">
            <v>28018</v>
          </cell>
          <cell r="O23">
            <v>21.568899153194764</v>
          </cell>
        </row>
        <row r="24">
          <cell r="A24">
            <v>45586</v>
          </cell>
          <cell r="L24">
            <v>27960</v>
          </cell>
          <cell r="O24">
            <v>21.474654377880185</v>
          </cell>
        </row>
        <row r="25">
          <cell r="A25">
            <v>45587</v>
          </cell>
          <cell r="L25">
            <v>28418</v>
          </cell>
          <cell r="O25">
            <v>21.826420890937019</v>
          </cell>
        </row>
        <row r="26">
          <cell r="A26">
            <v>45588</v>
          </cell>
          <cell r="L26">
            <v>26172</v>
          </cell>
          <cell r="O26">
            <v>20.101382488479263</v>
          </cell>
        </row>
        <row r="27">
          <cell r="A27">
            <v>45589</v>
          </cell>
          <cell r="L27">
            <v>26045</v>
          </cell>
          <cell r="O27">
            <v>20.003840245775731</v>
          </cell>
        </row>
        <row r="28">
          <cell r="A28">
            <v>45590</v>
          </cell>
          <cell r="L28">
            <v>28797</v>
          </cell>
          <cell r="O28">
            <v>22.168591224018474</v>
          </cell>
        </row>
        <row r="29">
          <cell r="A29">
            <v>45591</v>
          </cell>
          <cell r="L29">
            <v>28696</v>
          </cell>
          <cell r="O29">
            <v>22.193348801237434</v>
          </cell>
        </row>
        <row r="30">
          <cell r="A30">
            <v>45592</v>
          </cell>
          <cell r="L30">
            <v>28649</v>
          </cell>
          <cell r="O30">
            <v>22.054657428791376</v>
          </cell>
        </row>
        <row r="31">
          <cell r="A31">
            <v>45593</v>
          </cell>
          <cell r="L31">
            <v>22494</v>
          </cell>
          <cell r="O31">
            <v>17.383307573415767</v>
          </cell>
        </row>
        <row r="32">
          <cell r="A32">
            <v>45594</v>
          </cell>
          <cell r="L32">
            <v>18152</v>
          </cell>
          <cell r="O32">
            <v>14.027820710973725</v>
          </cell>
        </row>
        <row r="33">
          <cell r="A33">
            <v>45595</v>
          </cell>
          <cell r="L33">
            <v>18346</v>
          </cell>
          <cell r="O33">
            <v>14.221705426356589</v>
          </cell>
        </row>
        <row r="34">
          <cell r="A34">
            <v>45596</v>
          </cell>
          <cell r="L34">
            <v>20920</v>
          </cell>
          <cell r="O34">
            <v>16.217054263565892</v>
          </cell>
        </row>
      </sheetData>
      <sheetData sheetId="10">
        <row r="1">
          <cell r="L1" t="str">
            <v>TOTAL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24"/>
      <sheetName val="FEBRUARY 2024"/>
      <sheetName val="MARCH 2024"/>
      <sheetName val="APRIL 2024"/>
      <sheetName val="MAY 2024"/>
      <sheetName val="JUNE 2024"/>
      <sheetName val="JULY 2024"/>
      <sheetName val="AUGUST 2024"/>
      <sheetName val="SEPTEMBER 2024"/>
      <sheetName val="OCTOBER 2024"/>
      <sheetName val="NOVEMBER "/>
      <sheetName val="DECEMBER 2024"/>
    </sheetNames>
    <sheetDataSet>
      <sheetData sheetId="0"/>
      <sheetData sheetId="1"/>
      <sheetData sheetId="2"/>
      <sheetData sheetId="3">
        <row r="1">
          <cell r="L1" t="str">
            <v>TOTAL</v>
          </cell>
          <cell r="N1" t="str">
            <v>COWS IN</v>
          </cell>
          <cell r="O1" t="str">
            <v>AVARAGE</v>
          </cell>
        </row>
        <row r="2">
          <cell r="L2" t="str">
            <v>YIELD</v>
          </cell>
          <cell r="N2" t="str">
            <v>MILK</v>
          </cell>
          <cell r="O2" t="str">
            <v>PER COW</v>
          </cell>
        </row>
        <row r="3">
          <cell r="A3" t="str">
            <v>BF</v>
          </cell>
          <cell r="L3"/>
          <cell r="N3">
            <v>0</v>
          </cell>
          <cell r="O3"/>
        </row>
        <row r="4">
          <cell r="A4">
            <v>45383</v>
          </cell>
          <cell r="L4">
            <v>19299</v>
          </cell>
          <cell r="N4">
            <v>909</v>
          </cell>
          <cell r="O4">
            <v>21.231023102310232</v>
          </cell>
        </row>
        <row r="5">
          <cell r="A5">
            <v>45384</v>
          </cell>
          <cell r="L5">
            <v>17930</v>
          </cell>
          <cell r="N5">
            <v>908</v>
          </cell>
          <cell r="O5">
            <v>19.746696035242291</v>
          </cell>
        </row>
        <row r="6">
          <cell r="A6">
            <v>45385</v>
          </cell>
          <cell r="L6">
            <v>20120</v>
          </cell>
          <cell r="N6">
            <v>905</v>
          </cell>
          <cell r="O6">
            <v>22.232044198895029</v>
          </cell>
        </row>
        <row r="7">
          <cell r="A7">
            <v>45386</v>
          </cell>
          <cell r="L7">
            <v>18940</v>
          </cell>
          <cell r="N7">
            <v>932</v>
          </cell>
          <cell r="O7">
            <v>20.321888412017167</v>
          </cell>
        </row>
        <row r="8">
          <cell r="A8">
            <v>45387</v>
          </cell>
          <cell r="L8">
            <v>19465</v>
          </cell>
          <cell r="N8">
            <v>932</v>
          </cell>
          <cell r="O8">
            <v>20.88519313304721</v>
          </cell>
        </row>
        <row r="9">
          <cell r="A9">
            <v>45388</v>
          </cell>
          <cell r="L9">
            <v>18674</v>
          </cell>
          <cell r="N9">
            <v>926</v>
          </cell>
          <cell r="O9">
            <v>20.166306695464364</v>
          </cell>
        </row>
        <row r="10">
          <cell r="A10">
            <v>45389</v>
          </cell>
          <cell r="L10">
            <v>18628</v>
          </cell>
          <cell r="N10">
            <v>926</v>
          </cell>
          <cell r="O10">
            <v>20.116630669546435</v>
          </cell>
        </row>
        <row r="11">
          <cell r="A11">
            <v>45390</v>
          </cell>
          <cell r="L11">
            <v>18513</v>
          </cell>
          <cell r="N11">
            <v>926</v>
          </cell>
          <cell r="O11">
            <v>19.992440604751621</v>
          </cell>
        </row>
        <row r="12">
          <cell r="A12">
            <v>45391</v>
          </cell>
          <cell r="L12">
            <v>19055</v>
          </cell>
          <cell r="N12">
            <v>919</v>
          </cell>
          <cell r="O12">
            <v>20.734494015233949</v>
          </cell>
        </row>
        <row r="13">
          <cell r="A13">
            <v>45392</v>
          </cell>
          <cell r="L13">
            <v>17870</v>
          </cell>
          <cell r="N13">
            <v>919</v>
          </cell>
          <cell r="O13">
            <v>19.445048966267681</v>
          </cell>
        </row>
        <row r="14">
          <cell r="A14">
            <v>45393</v>
          </cell>
          <cell r="L14">
            <v>18455</v>
          </cell>
          <cell r="N14">
            <v>887</v>
          </cell>
          <cell r="O14">
            <v>20.80608793686584</v>
          </cell>
        </row>
        <row r="15">
          <cell r="A15">
            <v>45394</v>
          </cell>
          <cell r="L15">
            <v>18145</v>
          </cell>
          <cell r="N15">
            <v>886</v>
          </cell>
          <cell r="O15">
            <v>20.479683972911964</v>
          </cell>
        </row>
        <row r="16">
          <cell r="A16">
            <v>45395</v>
          </cell>
          <cell r="L16">
            <v>18480</v>
          </cell>
          <cell r="N16">
            <v>884</v>
          </cell>
          <cell r="O16">
            <v>20.904977375565611</v>
          </cell>
        </row>
        <row r="17">
          <cell r="A17">
            <v>45396</v>
          </cell>
          <cell r="L17">
            <v>19250</v>
          </cell>
          <cell r="N17">
            <v>899</v>
          </cell>
          <cell r="O17">
            <v>21.412680756395996</v>
          </cell>
        </row>
        <row r="18">
          <cell r="A18">
            <v>45397</v>
          </cell>
          <cell r="L18">
            <v>19005</v>
          </cell>
          <cell r="N18">
            <v>915</v>
          </cell>
          <cell r="O18">
            <v>20.770491803278688</v>
          </cell>
        </row>
        <row r="19">
          <cell r="A19">
            <v>45398</v>
          </cell>
          <cell r="L19">
            <v>19990</v>
          </cell>
          <cell r="N19">
            <v>914</v>
          </cell>
          <cell r="O19">
            <v>21.87089715536105</v>
          </cell>
        </row>
        <row r="20">
          <cell r="A20">
            <v>45399</v>
          </cell>
          <cell r="L20">
            <v>20372</v>
          </cell>
          <cell r="N20">
            <v>914</v>
          </cell>
          <cell r="O20">
            <v>22.288840262582056</v>
          </cell>
        </row>
        <row r="21">
          <cell r="A21">
            <v>45400</v>
          </cell>
          <cell r="L21">
            <v>16612</v>
          </cell>
          <cell r="N21">
            <v>914</v>
          </cell>
          <cell r="O21">
            <v>18.175054704595187</v>
          </cell>
        </row>
        <row r="22">
          <cell r="A22">
            <v>45401</v>
          </cell>
          <cell r="L22">
            <v>18567</v>
          </cell>
          <cell r="N22">
            <v>912</v>
          </cell>
          <cell r="O22">
            <v>20.358552631578949</v>
          </cell>
        </row>
        <row r="23">
          <cell r="A23">
            <v>45402</v>
          </cell>
          <cell r="L23">
            <v>19118</v>
          </cell>
          <cell r="N23">
            <v>935</v>
          </cell>
          <cell r="O23">
            <v>20.44705882352941</v>
          </cell>
        </row>
        <row r="24">
          <cell r="A24">
            <v>45403</v>
          </cell>
          <cell r="L24">
            <v>17921</v>
          </cell>
          <cell r="N24">
            <v>935</v>
          </cell>
          <cell r="O24">
            <v>19.166844919786097</v>
          </cell>
        </row>
        <row r="25">
          <cell r="A25">
            <v>45404</v>
          </cell>
          <cell r="L25">
            <v>19176</v>
          </cell>
          <cell r="N25">
            <v>958</v>
          </cell>
          <cell r="O25">
            <v>20.01670146137787</v>
          </cell>
        </row>
        <row r="26">
          <cell r="A26">
            <v>45405</v>
          </cell>
          <cell r="L26">
            <v>19508</v>
          </cell>
          <cell r="N26">
            <v>958</v>
          </cell>
          <cell r="O26">
            <v>20.363256784968684</v>
          </cell>
        </row>
        <row r="27">
          <cell r="A27">
            <v>45406</v>
          </cell>
          <cell r="L27">
            <v>19835</v>
          </cell>
          <cell r="N27">
            <v>958</v>
          </cell>
          <cell r="O27">
            <v>20.704592901878915</v>
          </cell>
        </row>
        <row r="28">
          <cell r="A28">
            <v>45407</v>
          </cell>
          <cell r="L28">
            <v>18895</v>
          </cell>
          <cell r="N28">
            <v>796</v>
          </cell>
          <cell r="O28">
            <v>23.737437185929647</v>
          </cell>
        </row>
        <row r="29">
          <cell r="A29">
            <v>45408</v>
          </cell>
          <cell r="L29">
            <v>18950</v>
          </cell>
          <cell r="N29">
            <v>957</v>
          </cell>
          <cell r="O29">
            <v>19.80146290491118</v>
          </cell>
        </row>
        <row r="30">
          <cell r="A30">
            <v>45409</v>
          </cell>
          <cell r="L30">
            <v>16784</v>
          </cell>
          <cell r="N30">
            <v>957</v>
          </cell>
          <cell r="O30">
            <v>17.538140020898641</v>
          </cell>
        </row>
        <row r="31">
          <cell r="A31">
            <v>45410</v>
          </cell>
          <cell r="L31">
            <v>17430</v>
          </cell>
          <cell r="N31">
            <v>944</v>
          </cell>
          <cell r="O31">
            <v>18.463983050847457</v>
          </cell>
        </row>
        <row r="32">
          <cell r="A32">
            <v>45411</v>
          </cell>
          <cell r="L32">
            <v>17620</v>
          </cell>
          <cell r="N32">
            <v>926</v>
          </cell>
          <cell r="O32">
            <v>19.028077753779698</v>
          </cell>
        </row>
        <row r="33">
          <cell r="A33">
            <v>45412</v>
          </cell>
          <cell r="L33">
            <v>17615</v>
          </cell>
          <cell r="N33">
            <v>926</v>
          </cell>
          <cell r="O33">
            <v>19.022678185745139</v>
          </cell>
        </row>
        <row r="34">
          <cell r="A34"/>
          <cell r="L34"/>
          <cell r="N34"/>
          <cell r="O34"/>
        </row>
      </sheetData>
      <sheetData sheetId="4"/>
      <sheetData sheetId="5"/>
      <sheetData sheetId="6"/>
      <sheetData sheetId="7"/>
      <sheetData sheetId="8"/>
      <sheetData sheetId="9"/>
      <sheetData sheetId="10">
        <row r="1">
          <cell r="L1" t="str">
            <v>TOTAL</v>
          </cell>
          <cell r="O1" t="str">
            <v>AVARAGE</v>
          </cell>
        </row>
        <row r="2">
          <cell r="L2" t="str">
            <v>YIELD</v>
          </cell>
          <cell r="O2" t="str">
            <v>PER COW</v>
          </cell>
        </row>
        <row r="3">
          <cell r="A3" t="str">
            <v>BF</v>
          </cell>
          <cell r="L3"/>
          <cell r="O3"/>
        </row>
        <row r="4">
          <cell r="A4">
            <v>45597</v>
          </cell>
          <cell r="L4">
            <v>22727</v>
          </cell>
          <cell r="O4">
            <v>17.658896658896658</v>
          </cell>
        </row>
        <row r="5">
          <cell r="A5">
            <v>45598</v>
          </cell>
          <cell r="L5">
            <v>25110</v>
          </cell>
          <cell r="O5">
            <v>19.285714285714285</v>
          </cell>
        </row>
        <row r="6">
          <cell r="A6">
            <v>45599</v>
          </cell>
          <cell r="L6">
            <v>24543</v>
          </cell>
          <cell r="O6">
            <v>18.850230414746544</v>
          </cell>
        </row>
        <row r="7">
          <cell r="A7">
            <v>45600</v>
          </cell>
          <cell r="L7">
            <v>25087</v>
          </cell>
          <cell r="O7">
            <v>19.312548113933794</v>
          </cell>
        </row>
        <row r="8">
          <cell r="A8">
            <v>45601</v>
          </cell>
          <cell r="L8">
            <v>24755</v>
          </cell>
          <cell r="O8">
            <v>19.056966897613549</v>
          </cell>
        </row>
        <row r="9">
          <cell r="A9">
            <v>45602</v>
          </cell>
          <cell r="L9">
            <v>23219</v>
          </cell>
          <cell r="O9">
            <v>17.874518860662047</v>
          </cell>
        </row>
        <row r="10">
          <cell r="A10">
            <v>45603</v>
          </cell>
          <cell r="L10">
            <v>23421</v>
          </cell>
          <cell r="O10">
            <v>18.030023094688222</v>
          </cell>
        </row>
        <row r="11">
          <cell r="A11">
            <v>45604</v>
          </cell>
          <cell r="L11">
            <v>22992</v>
          </cell>
          <cell r="O11">
            <v>17.850931677018632</v>
          </cell>
        </row>
        <row r="12">
          <cell r="A12">
            <v>45605</v>
          </cell>
          <cell r="L12">
            <v>22693</v>
          </cell>
          <cell r="O12">
            <v>17.618788819875775</v>
          </cell>
        </row>
        <row r="13">
          <cell r="A13">
            <v>45606</v>
          </cell>
          <cell r="L13">
            <v>23379</v>
          </cell>
          <cell r="O13">
            <v>18.15139751552795</v>
          </cell>
        </row>
        <row r="14">
          <cell r="A14">
            <v>45607</v>
          </cell>
          <cell r="L14">
            <v>23754</v>
          </cell>
          <cell r="O14">
            <v>18.44254658385093</v>
          </cell>
        </row>
        <row r="15">
          <cell r="A15">
            <v>45608</v>
          </cell>
          <cell r="L15">
            <v>25837</v>
          </cell>
          <cell r="O15">
            <v>19.768171384850802</v>
          </cell>
        </row>
        <row r="16">
          <cell r="A16">
            <v>45609</v>
          </cell>
          <cell r="L16">
            <v>23719</v>
          </cell>
          <cell r="O16">
            <v>18.203376822716809</v>
          </cell>
        </row>
        <row r="17">
          <cell r="A17">
            <v>45610</v>
          </cell>
          <cell r="L17">
            <v>25145</v>
          </cell>
          <cell r="O17">
            <v>19.522515527950311</v>
          </cell>
        </row>
        <row r="18">
          <cell r="A18">
            <v>45611</v>
          </cell>
          <cell r="L18">
            <v>25806</v>
          </cell>
          <cell r="O18">
            <v>20.035714285714285</v>
          </cell>
        </row>
        <row r="19">
          <cell r="A19">
            <v>45612</v>
          </cell>
          <cell r="L19">
            <v>25047</v>
          </cell>
          <cell r="O19">
            <v>19.446428571428573</v>
          </cell>
        </row>
        <row r="20">
          <cell r="A20">
            <v>45613</v>
          </cell>
          <cell r="L20">
            <v>26433</v>
          </cell>
          <cell r="O20">
            <v>19.493362831858406</v>
          </cell>
        </row>
        <row r="21">
          <cell r="A21">
            <v>45614</v>
          </cell>
          <cell r="L21">
            <v>25600</v>
          </cell>
          <cell r="O21">
            <v>18.768328445747802</v>
          </cell>
        </row>
        <row r="22">
          <cell r="A22">
            <v>45615</v>
          </cell>
          <cell r="L22">
            <v>24347</v>
          </cell>
          <cell r="O22">
            <v>17.797514619883042</v>
          </cell>
        </row>
        <row r="23">
          <cell r="A23">
            <v>45616</v>
          </cell>
          <cell r="L23">
            <v>27132</v>
          </cell>
          <cell r="O23">
            <v>19.833333333333332</v>
          </cell>
        </row>
        <row r="24">
          <cell r="A24">
            <v>45617</v>
          </cell>
          <cell r="L24">
            <v>27200</v>
          </cell>
          <cell r="O24">
            <v>19.95597945707997</v>
          </cell>
        </row>
        <row r="25">
          <cell r="A25">
            <v>45618</v>
          </cell>
          <cell r="L25">
            <v>25010</v>
          </cell>
          <cell r="O25">
            <v>18.650260999254289</v>
          </cell>
        </row>
        <row r="26">
          <cell r="A26">
            <v>45619</v>
          </cell>
          <cell r="L26">
            <v>25910</v>
          </cell>
          <cell r="O26">
            <v>19.393712574850298</v>
          </cell>
        </row>
        <row r="27">
          <cell r="A27">
            <v>45620</v>
          </cell>
          <cell r="L27">
            <v>25746</v>
          </cell>
          <cell r="O27">
            <v>19.314328582145535</v>
          </cell>
        </row>
        <row r="28">
          <cell r="A28">
            <v>45621</v>
          </cell>
          <cell r="L28">
            <v>26574</v>
          </cell>
          <cell r="O28">
            <v>19.995485327313769</v>
          </cell>
        </row>
        <row r="29">
          <cell r="A29">
            <v>45622</v>
          </cell>
          <cell r="L29">
            <v>27780</v>
          </cell>
          <cell r="O29">
            <v>20.777860882572924</v>
          </cell>
        </row>
        <row r="30">
          <cell r="A30">
            <v>45623</v>
          </cell>
          <cell r="L30">
            <v>27508</v>
          </cell>
          <cell r="O30">
            <v>20.574420344053852</v>
          </cell>
        </row>
        <row r="31">
          <cell r="A31">
            <v>45624</v>
          </cell>
          <cell r="L31">
            <v>26968</v>
          </cell>
          <cell r="O31">
            <v>20.399394856278366</v>
          </cell>
        </row>
        <row r="32">
          <cell r="A32">
            <v>45625</v>
          </cell>
          <cell r="L32">
            <v>28055</v>
          </cell>
          <cell r="O32">
            <v>20.858736059479554</v>
          </cell>
        </row>
        <row r="33">
          <cell r="A33">
            <v>45626</v>
          </cell>
          <cell r="L33">
            <v>26864</v>
          </cell>
          <cell r="O33">
            <v>19.988095238095237</v>
          </cell>
        </row>
      </sheetData>
      <sheetData sheetId="11">
        <row r="1">
          <cell r="L1" t="str">
            <v>TOTAL</v>
          </cell>
          <cell r="O1" t="str">
            <v>AVARAGE</v>
          </cell>
        </row>
        <row r="2">
          <cell r="L2" t="str">
            <v>YIELD</v>
          </cell>
          <cell r="O2" t="str">
            <v>PER COW</v>
          </cell>
        </row>
        <row r="3">
          <cell r="A3" t="str">
            <v>BF</v>
          </cell>
          <cell r="L3"/>
          <cell r="O3"/>
        </row>
        <row r="4">
          <cell r="A4">
            <v>45627</v>
          </cell>
          <cell r="L4">
            <v>26646</v>
          </cell>
          <cell r="O4">
            <v>19.72316802368616</v>
          </cell>
        </row>
        <row r="5">
          <cell r="A5">
            <v>45628</v>
          </cell>
          <cell r="L5">
            <v>25081</v>
          </cell>
          <cell r="O5">
            <v>18.564766839378237</v>
          </cell>
        </row>
        <row r="6">
          <cell r="A6">
            <v>45629</v>
          </cell>
          <cell r="L6">
            <v>27358</v>
          </cell>
          <cell r="O6">
            <v>20.310319227913883</v>
          </cell>
        </row>
        <row r="7">
          <cell r="A7">
            <v>45630</v>
          </cell>
          <cell r="L7">
            <v>27145</v>
          </cell>
          <cell r="O7">
            <v>20.19717261904762</v>
          </cell>
        </row>
        <row r="8">
          <cell r="A8">
            <v>45631</v>
          </cell>
          <cell r="L8">
            <v>26581</v>
          </cell>
          <cell r="O8">
            <v>20.000752445447706</v>
          </cell>
        </row>
        <row r="9">
          <cell r="A9">
            <v>45632</v>
          </cell>
          <cell r="L9">
            <v>25557</v>
          </cell>
          <cell r="O9">
            <v>19.273755656108598</v>
          </cell>
        </row>
        <row r="10">
          <cell r="A10">
            <v>45633</v>
          </cell>
          <cell r="L10">
            <v>26970</v>
          </cell>
          <cell r="O10">
            <v>20.431818181818183</v>
          </cell>
        </row>
        <row r="11">
          <cell r="A11">
            <v>45634</v>
          </cell>
          <cell r="L11">
            <v>26674</v>
          </cell>
          <cell r="O11">
            <v>20.253606681852695</v>
          </cell>
        </row>
        <row r="12">
          <cell r="A12">
            <v>45635</v>
          </cell>
          <cell r="L12">
            <v>25023</v>
          </cell>
          <cell r="O12">
            <v>19.057882711348057</v>
          </cell>
        </row>
        <row r="13">
          <cell r="A13">
            <v>45636</v>
          </cell>
          <cell r="L13">
            <v>25228</v>
          </cell>
          <cell r="O13">
            <v>19.272727272727273</v>
          </cell>
        </row>
        <row r="14">
          <cell r="A14">
            <v>45637</v>
          </cell>
          <cell r="L14">
            <v>25784</v>
          </cell>
          <cell r="O14">
            <v>19.637471439451637</v>
          </cell>
        </row>
        <row r="15">
          <cell r="A15">
            <v>45638</v>
          </cell>
          <cell r="L15">
            <v>26078</v>
          </cell>
          <cell r="O15">
            <v>20.106399383191981</v>
          </cell>
        </row>
        <row r="16">
          <cell r="A16">
            <v>45639</v>
          </cell>
          <cell r="L16">
            <v>26860</v>
          </cell>
          <cell r="O16">
            <v>20.613967766692248</v>
          </cell>
        </row>
        <row r="17">
          <cell r="A17">
            <v>45640</v>
          </cell>
          <cell r="L17">
            <v>27567</v>
          </cell>
          <cell r="O17">
            <v>21.059587471352177</v>
          </cell>
        </row>
        <row r="18">
          <cell r="A18">
            <v>45641</v>
          </cell>
          <cell r="L18">
            <v>26965</v>
          </cell>
          <cell r="O18">
            <v>20.568268497330283</v>
          </cell>
        </row>
        <row r="19">
          <cell r="A19">
            <v>45642</v>
          </cell>
          <cell r="L19">
            <v>26978</v>
          </cell>
          <cell r="O19">
            <v>20.704528012279354</v>
          </cell>
        </row>
        <row r="20">
          <cell r="A20">
            <v>45643</v>
          </cell>
          <cell r="L20">
            <v>27054</v>
          </cell>
          <cell r="O20">
            <v>20.79477325134512</v>
          </cell>
        </row>
        <row r="21">
          <cell r="A21">
            <v>45644</v>
          </cell>
          <cell r="L21">
            <v>24869</v>
          </cell>
          <cell r="O21">
            <v>19.115295926210607</v>
          </cell>
        </row>
        <row r="22">
          <cell r="A22">
            <v>45645</v>
          </cell>
          <cell r="L22">
            <v>24485</v>
          </cell>
          <cell r="O22">
            <v>18.820138355111453</v>
          </cell>
        </row>
        <row r="23">
          <cell r="A23">
            <v>45646</v>
          </cell>
          <cell r="L23">
            <v>25078</v>
          </cell>
          <cell r="O23">
            <v>19.576893052302889</v>
          </cell>
        </row>
        <row r="24">
          <cell r="A24">
            <v>45647</v>
          </cell>
          <cell r="L24">
            <v>25339</v>
          </cell>
          <cell r="O24">
            <v>19.551697530864196</v>
          </cell>
        </row>
        <row r="25">
          <cell r="A25">
            <v>45648</v>
          </cell>
          <cell r="L25">
            <v>26971</v>
          </cell>
          <cell r="O25">
            <v>20.827027027027029</v>
          </cell>
        </row>
        <row r="26">
          <cell r="A26">
            <v>45649</v>
          </cell>
          <cell r="L26">
            <v>26914</v>
          </cell>
          <cell r="O26">
            <v>20.529366895499617</v>
          </cell>
        </row>
        <row r="27">
          <cell r="A27">
            <v>45650</v>
          </cell>
          <cell r="L27">
            <v>26633</v>
          </cell>
          <cell r="O27">
            <v>19.979744936234059</v>
          </cell>
        </row>
        <row r="28">
          <cell r="A28">
            <v>45651</v>
          </cell>
          <cell r="L28">
            <v>26556</v>
          </cell>
          <cell r="O28">
            <v>20.072562358276645</v>
          </cell>
        </row>
        <row r="29">
          <cell r="A29">
            <v>45652</v>
          </cell>
          <cell r="L29">
            <v>23134</v>
          </cell>
          <cell r="O29">
            <v>17.512490537471614</v>
          </cell>
        </row>
        <row r="30">
          <cell r="A30">
            <v>45653</v>
          </cell>
          <cell r="L30">
            <v>18892</v>
          </cell>
          <cell r="O30">
            <v>14.333839150227618</v>
          </cell>
        </row>
        <row r="31">
          <cell r="A31">
            <v>45654</v>
          </cell>
          <cell r="L31">
            <v>22394</v>
          </cell>
          <cell r="O31">
            <v>16.965151515151515</v>
          </cell>
        </row>
        <row r="32">
          <cell r="A32">
            <v>45655</v>
          </cell>
          <cell r="L32">
            <v>22290</v>
          </cell>
          <cell r="O32">
            <v>16.924829157175399</v>
          </cell>
        </row>
        <row r="33">
          <cell r="A33">
            <v>45656</v>
          </cell>
          <cell r="L33">
            <v>22708</v>
          </cell>
          <cell r="O33">
            <v>17.060856498873029</v>
          </cell>
        </row>
        <row r="34">
          <cell r="A34">
            <v>45657</v>
          </cell>
          <cell r="L34">
            <v>17485</v>
          </cell>
          <cell r="O34">
            <v>13.136739293764087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G9" workbookViewId="0">
      <selection activeCell="Y28" sqref="Y28"/>
    </sheetView>
  </sheetViews>
  <sheetFormatPr defaultColWidth="10" defaultRowHeight="14.4"/>
  <cols>
    <col min="1" max="1" width="10.6640625" bestFit="1" customWidth="1"/>
    <col min="3" max="3" width="25.33203125" customWidth="1"/>
    <col min="4" max="4" width="19" customWidth="1"/>
    <col min="10" max="10" width="11.109375" customWidth="1"/>
    <col min="11" max="11" width="11.88671875" customWidth="1"/>
    <col min="12" max="12" width="9.88671875" bestFit="1" customWidth="1"/>
    <col min="13" max="13" width="10.6640625" customWidth="1"/>
  </cols>
  <sheetData>
    <row r="1" spans="1:25">
      <c r="A1" s="1" t="s">
        <v>0</v>
      </c>
      <c r="B1" s="2" t="s">
        <v>1</v>
      </c>
      <c r="C1" s="3"/>
      <c r="D1" s="1" t="s">
        <v>2</v>
      </c>
      <c r="E1" s="2" t="s">
        <v>3</v>
      </c>
      <c r="F1" s="3"/>
      <c r="G1" s="4"/>
      <c r="H1" s="2" t="s">
        <v>4</v>
      </c>
      <c r="I1" s="3"/>
      <c r="J1" s="2" t="s">
        <v>5</v>
      </c>
      <c r="K1" s="3"/>
      <c r="L1" s="1" t="s">
        <v>6</v>
      </c>
      <c r="M1" s="5" t="s">
        <v>7</v>
      </c>
      <c r="N1" s="5" t="s">
        <v>8</v>
      </c>
      <c r="O1" s="6" t="s">
        <v>9</v>
      </c>
    </row>
    <row r="2" spans="1:25">
      <c r="A2" s="7"/>
      <c r="B2" s="8" t="s">
        <v>10</v>
      </c>
      <c r="C2" s="9" t="s">
        <v>11</v>
      </c>
      <c r="D2" s="10" t="s">
        <v>6</v>
      </c>
      <c r="E2" s="8" t="s">
        <v>10</v>
      </c>
      <c r="F2" s="9" t="s">
        <v>11</v>
      </c>
      <c r="G2" s="10" t="s">
        <v>6</v>
      </c>
      <c r="H2" s="8" t="s">
        <v>12</v>
      </c>
      <c r="I2" s="9" t="s">
        <v>13</v>
      </c>
      <c r="J2" s="11" t="s">
        <v>14</v>
      </c>
      <c r="K2" s="12" t="s">
        <v>15</v>
      </c>
      <c r="L2" s="10" t="s">
        <v>16</v>
      </c>
      <c r="M2" s="13" t="s">
        <v>17</v>
      </c>
      <c r="N2" s="13" t="s">
        <v>18</v>
      </c>
      <c r="O2" s="12" t="s">
        <v>19</v>
      </c>
    </row>
    <row r="3" spans="1:25">
      <c r="A3" s="14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>
        <v>7100</v>
      </c>
      <c r="N3" s="15">
        <v>713</v>
      </c>
      <c r="O3" s="16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>
      <c r="A4" s="14">
        <v>45292</v>
      </c>
      <c r="B4" s="15">
        <v>6500</v>
      </c>
      <c r="C4" s="15">
        <v>6740</v>
      </c>
      <c r="D4" s="15">
        <f t="shared" ref="D4:D34" si="0">B4+C4</f>
        <v>13240</v>
      </c>
      <c r="E4" s="15">
        <v>80</v>
      </c>
      <c r="F4" s="15">
        <v>60</v>
      </c>
      <c r="G4" s="15">
        <f t="shared" ref="G4:G34" si="1">E4+F4</f>
        <v>140</v>
      </c>
      <c r="H4" s="15"/>
      <c r="I4" s="15"/>
      <c r="J4" s="15"/>
      <c r="K4" s="15"/>
      <c r="L4" s="15">
        <v>13380</v>
      </c>
      <c r="M4" s="15">
        <f>M3+D4</f>
        <v>20340</v>
      </c>
      <c r="N4" s="15">
        <v>710</v>
      </c>
      <c r="O4" s="16">
        <f t="shared" ref="O4:O34" si="2">L4/N4</f>
        <v>18.845070422535212</v>
      </c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>
      <c r="A5" s="14">
        <v>45293</v>
      </c>
      <c r="B5" s="15">
        <v>6205</v>
      </c>
      <c r="C5" s="15">
        <v>7280</v>
      </c>
      <c r="D5" s="15">
        <f t="shared" si="0"/>
        <v>13485</v>
      </c>
      <c r="E5" s="15">
        <v>80</v>
      </c>
      <c r="F5" s="15">
        <v>60</v>
      </c>
      <c r="G5" s="15">
        <f t="shared" si="1"/>
        <v>140</v>
      </c>
      <c r="H5" s="15"/>
      <c r="I5" s="15"/>
      <c r="J5" s="15"/>
      <c r="K5" s="15">
        <v>26545</v>
      </c>
      <c r="L5" s="15">
        <f t="shared" ref="L5:L34" si="3">D5+G5</f>
        <v>13625</v>
      </c>
      <c r="M5" s="15">
        <f>M4+D5-K5</f>
        <v>7280</v>
      </c>
      <c r="N5" s="15">
        <v>708</v>
      </c>
      <c r="O5" s="16">
        <f t="shared" si="2"/>
        <v>19.244350282485875</v>
      </c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>
      <c r="A6" s="14">
        <v>45294</v>
      </c>
      <c r="B6" s="15">
        <v>7030</v>
      </c>
      <c r="C6" s="15">
        <v>6400</v>
      </c>
      <c r="D6" s="15">
        <f t="shared" si="0"/>
        <v>13430</v>
      </c>
      <c r="E6" s="15">
        <v>80</v>
      </c>
      <c r="F6" s="15">
        <v>60</v>
      </c>
      <c r="G6" s="15">
        <f t="shared" si="1"/>
        <v>140</v>
      </c>
      <c r="H6" s="15"/>
      <c r="I6" s="15"/>
      <c r="J6" s="15"/>
      <c r="K6" s="15"/>
      <c r="L6" s="15">
        <f t="shared" si="3"/>
        <v>13570</v>
      </c>
      <c r="M6" s="15">
        <f>M5+D6</f>
        <v>20710</v>
      </c>
      <c r="N6" s="15">
        <v>706</v>
      </c>
      <c r="O6" s="16">
        <f t="shared" si="2"/>
        <v>19.220963172804531</v>
      </c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>
      <c r="A7" s="14">
        <v>45295</v>
      </c>
      <c r="B7" s="15">
        <v>5760</v>
      </c>
      <c r="C7" s="15">
        <v>7700</v>
      </c>
      <c r="D7" s="15">
        <f t="shared" si="0"/>
        <v>13460</v>
      </c>
      <c r="E7" s="15">
        <v>80</v>
      </c>
      <c r="F7" s="15">
        <v>60</v>
      </c>
      <c r="G7" s="15">
        <f t="shared" si="1"/>
        <v>140</v>
      </c>
      <c r="H7" s="15"/>
      <c r="I7" s="15"/>
      <c r="J7" s="15"/>
      <c r="K7" s="15">
        <v>26470</v>
      </c>
      <c r="L7" s="15">
        <f t="shared" si="3"/>
        <v>13600</v>
      </c>
      <c r="M7" s="15">
        <f>M6+D7-K7</f>
        <v>7700</v>
      </c>
      <c r="N7" s="15">
        <v>693</v>
      </c>
      <c r="O7" s="16">
        <f t="shared" si="2"/>
        <v>19.624819624819626</v>
      </c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>
      <c r="A8" s="14">
        <v>45296</v>
      </c>
      <c r="B8" s="15">
        <v>5920</v>
      </c>
      <c r="C8" s="15">
        <v>7000</v>
      </c>
      <c r="D8" s="15">
        <f t="shared" si="0"/>
        <v>12920</v>
      </c>
      <c r="E8" s="15">
        <v>80</v>
      </c>
      <c r="F8" s="15">
        <v>60</v>
      </c>
      <c r="G8" s="15">
        <f t="shared" si="1"/>
        <v>140</v>
      </c>
      <c r="H8" s="15"/>
      <c r="I8" s="15"/>
      <c r="J8" s="15"/>
      <c r="K8" s="15"/>
      <c r="L8" s="15">
        <f t="shared" si="3"/>
        <v>13060</v>
      </c>
      <c r="M8" s="15">
        <f>M7+D8</f>
        <v>20620</v>
      </c>
      <c r="N8" s="15">
        <v>693</v>
      </c>
      <c r="O8" s="16">
        <f t="shared" si="2"/>
        <v>18.845598845598847</v>
      </c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>
      <c r="A9" s="14">
        <v>45297</v>
      </c>
      <c r="B9" s="15">
        <v>6710</v>
      </c>
      <c r="C9" s="15">
        <v>7340</v>
      </c>
      <c r="D9" s="15">
        <f t="shared" si="0"/>
        <v>14050</v>
      </c>
      <c r="E9" s="15">
        <v>80</v>
      </c>
      <c r="F9" s="15">
        <v>60</v>
      </c>
      <c r="G9" s="15">
        <f t="shared" si="1"/>
        <v>140</v>
      </c>
      <c r="H9" s="15"/>
      <c r="I9" s="15"/>
      <c r="J9" s="15"/>
      <c r="K9" s="15">
        <v>27330</v>
      </c>
      <c r="L9" s="15">
        <f t="shared" si="3"/>
        <v>14190</v>
      </c>
      <c r="M9" s="15">
        <f>M8+D9-K9</f>
        <v>7340</v>
      </c>
      <c r="N9" s="15">
        <v>713</v>
      </c>
      <c r="O9" s="16">
        <f t="shared" si="2"/>
        <v>19.901823281907433</v>
      </c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>
      <c r="A10" s="14">
        <v>45298</v>
      </c>
      <c r="B10" s="15">
        <v>6360</v>
      </c>
      <c r="C10" s="15">
        <v>6700</v>
      </c>
      <c r="D10" s="15">
        <f t="shared" si="0"/>
        <v>13060</v>
      </c>
      <c r="E10" s="15">
        <v>80</v>
      </c>
      <c r="F10" s="15">
        <v>60</v>
      </c>
      <c r="G10" s="15">
        <f t="shared" si="1"/>
        <v>140</v>
      </c>
      <c r="H10" s="15"/>
      <c r="I10" s="15"/>
      <c r="J10" s="15"/>
      <c r="K10" s="15"/>
      <c r="L10" s="15">
        <f t="shared" si="3"/>
        <v>13200</v>
      </c>
      <c r="M10" s="15">
        <f>M9+D10</f>
        <v>20400</v>
      </c>
      <c r="N10" s="15">
        <v>733</v>
      </c>
      <c r="O10" s="16">
        <f t="shared" si="2"/>
        <v>18.00818553888131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>
      <c r="A11" s="14">
        <v>45299</v>
      </c>
      <c r="B11" s="15">
        <v>7610</v>
      </c>
      <c r="C11" s="15">
        <v>8020</v>
      </c>
      <c r="D11" s="15">
        <f t="shared" si="0"/>
        <v>15630</v>
      </c>
      <c r="E11" s="15">
        <v>80</v>
      </c>
      <c r="F11" s="15">
        <v>60</v>
      </c>
      <c r="G11" s="15">
        <f t="shared" si="1"/>
        <v>140</v>
      </c>
      <c r="H11" s="15"/>
      <c r="I11" s="15"/>
      <c r="J11" s="15">
        <v>400</v>
      </c>
      <c r="K11" s="15">
        <v>27610</v>
      </c>
      <c r="L11" s="15">
        <f t="shared" si="3"/>
        <v>15770</v>
      </c>
      <c r="M11" s="15">
        <f>M10+D11-J11-K11</f>
        <v>8020</v>
      </c>
      <c r="N11" s="15">
        <v>731</v>
      </c>
      <c r="O11" s="16">
        <f t="shared" si="2"/>
        <v>21.573187414500683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>
      <c r="A12" s="14">
        <v>45300</v>
      </c>
      <c r="B12" s="15">
        <v>6000</v>
      </c>
      <c r="C12" s="15">
        <v>6980</v>
      </c>
      <c r="D12" s="15">
        <f t="shared" si="0"/>
        <v>12980</v>
      </c>
      <c r="E12" s="15">
        <v>80</v>
      </c>
      <c r="F12" s="15">
        <v>60</v>
      </c>
      <c r="G12" s="15">
        <f t="shared" si="1"/>
        <v>140</v>
      </c>
      <c r="H12" s="15"/>
      <c r="I12" s="15"/>
      <c r="J12" s="15"/>
      <c r="K12" s="15"/>
      <c r="L12" s="15">
        <f t="shared" si="3"/>
        <v>13120</v>
      </c>
      <c r="M12" s="15">
        <f>M11+D12</f>
        <v>21000</v>
      </c>
      <c r="N12" s="15">
        <v>731</v>
      </c>
      <c r="O12" s="16">
        <f t="shared" si="2"/>
        <v>17.948016415868672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>
      <c r="A13" s="14">
        <v>45301</v>
      </c>
      <c r="B13" s="15">
        <v>6490</v>
      </c>
      <c r="C13" s="15">
        <v>7360</v>
      </c>
      <c r="D13" s="15">
        <f t="shared" si="0"/>
        <v>13850</v>
      </c>
      <c r="E13" s="15">
        <v>80</v>
      </c>
      <c r="F13" s="15">
        <v>60</v>
      </c>
      <c r="G13" s="15">
        <f t="shared" si="1"/>
        <v>140</v>
      </c>
      <c r="H13" s="15"/>
      <c r="I13" s="15"/>
      <c r="J13" s="15"/>
      <c r="K13" s="15">
        <v>22050</v>
      </c>
      <c r="L13" s="15">
        <f t="shared" si="3"/>
        <v>13990</v>
      </c>
      <c r="M13" s="15">
        <f>M12+D13-K13</f>
        <v>12800</v>
      </c>
      <c r="N13" s="15">
        <v>731</v>
      </c>
      <c r="O13" s="16">
        <f t="shared" si="2"/>
        <v>19.138166894664842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>
      <c r="A14" s="14">
        <v>45302</v>
      </c>
      <c r="B14" s="15">
        <v>6870</v>
      </c>
      <c r="C14" s="15">
        <v>7400</v>
      </c>
      <c r="D14" s="15">
        <f t="shared" si="0"/>
        <v>14270</v>
      </c>
      <c r="E14" s="15">
        <v>80</v>
      </c>
      <c r="F14" s="15">
        <v>60</v>
      </c>
      <c r="G14" s="15">
        <f t="shared" si="1"/>
        <v>140</v>
      </c>
      <c r="H14" s="15"/>
      <c r="I14" s="15"/>
      <c r="J14" s="15"/>
      <c r="K14" s="15">
        <v>19670</v>
      </c>
      <c r="L14" s="15">
        <f t="shared" si="3"/>
        <v>14410</v>
      </c>
      <c r="M14" s="15">
        <f>M13+D14-K14</f>
        <v>7400</v>
      </c>
      <c r="N14" s="15">
        <v>729</v>
      </c>
      <c r="O14" s="16">
        <f t="shared" si="2"/>
        <v>19.766803840877916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>
      <c r="A15" s="14">
        <v>45303</v>
      </c>
      <c r="B15" s="15">
        <v>7450</v>
      </c>
      <c r="C15" s="15">
        <v>6080</v>
      </c>
      <c r="D15" s="15">
        <f t="shared" si="0"/>
        <v>13530</v>
      </c>
      <c r="E15" s="15">
        <v>80</v>
      </c>
      <c r="F15" s="15">
        <v>60</v>
      </c>
      <c r="G15" s="15">
        <f t="shared" si="1"/>
        <v>140</v>
      </c>
      <c r="H15" s="15"/>
      <c r="I15" s="15"/>
      <c r="J15" s="15"/>
      <c r="K15" s="15"/>
      <c r="L15" s="15">
        <f t="shared" si="3"/>
        <v>13670</v>
      </c>
      <c r="M15" s="15">
        <f>M14+D15</f>
        <v>20930</v>
      </c>
      <c r="N15" s="15">
        <v>728</v>
      </c>
      <c r="O15" s="16">
        <f t="shared" si="2"/>
        <v>18.777472527472529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>
      <c r="A16" s="14">
        <v>45304</v>
      </c>
      <c r="B16" s="15">
        <v>7550</v>
      </c>
      <c r="C16" s="15">
        <v>7200</v>
      </c>
      <c r="D16" s="15">
        <f t="shared" si="0"/>
        <v>14750</v>
      </c>
      <c r="E16" s="15">
        <v>80</v>
      </c>
      <c r="F16" s="15">
        <v>60</v>
      </c>
      <c r="G16" s="15">
        <f t="shared" si="1"/>
        <v>140</v>
      </c>
      <c r="H16" s="15"/>
      <c r="I16" s="15"/>
      <c r="J16" s="15"/>
      <c r="K16" s="15">
        <v>28480</v>
      </c>
      <c r="L16" s="15">
        <f t="shared" si="3"/>
        <v>14890</v>
      </c>
      <c r="M16" s="15">
        <f>M15+D16-K16</f>
        <v>7200</v>
      </c>
      <c r="N16" s="15">
        <v>738</v>
      </c>
      <c r="O16" s="16">
        <f t="shared" si="2"/>
        <v>20.176151761517616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>
      <c r="A17" s="14">
        <v>45305</v>
      </c>
      <c r="B17" s="15">
        <v>6240</v>
      </c>
      <c r="C17" s="15">
        <v>8260</v>
      </c>
      <c r="D17" s="15">
        <f t="shared" si="0"/>
        <v>14500</v>
      </c>
      <c r="E17" s="15">
        <v>80</v>
      </c>
      <c r="F17" s="15">
        <v>60</v>
      </c>
      <c r="G17" s="15">
        <f t="shared" si="1"/>
        <v>140</v>
      </c>
      <c r="H17" s="15"/>
      <c r="I17" s="15"/>
      <c r="J17" s="15"/>
      <c r="K17" s="15">
        <v>13440</v>
      </c>
      <c r="L17" s="15">
        <f t="shared" si="3"/>
        <v>14640</v>
      </c>
      <c r="M17" s="15">
        <f>M16+D17-K17</f>
        <v>8260</v>
      </c>
      <c r="N17" s="15">
        <v>730</v>
      </c>
      <c r="O17" s="16">
        <f t="shared" si="2"/>
        <v>20.054794520547944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>
      <c r="A18" s="14">
        <v>45306</v>
      </c>
      <c r="B18" s="15">
        <v>6950</v>
      </c>
      <c r="C18" s="15">
        <v>7130</v>
      </c>
      <c r="D18" s="15">
        <f t="shared" si="0"/>
        <v>14080</v>
      </c>
      <c r="E18" s="15">
        <v>80</v>
      </c>
      <c r="F18" s="15">
        <v>60</v>
      </c>
      <c r="G18" s="15">
        <f t="shared" si="1"/>
        <v>140</v>
      </c>
      <c r="H18" s="15"/>
      <c r="I18" s="15"/>
      <c r="J18" s="15">
        <v>160</v>
      </c>
      <c r="K18" s="15"/>
      <c r="L18" s="15">
        <f t="shared" si="3"/>
        <v>14220</v>
      </c>
      <c r="M18" s="15">
        <f>M17+D18-J18</f>
        <v>22180</v>
      </c>
      <c r="N18" s="15">
        <v>730</v>
      </c>
      <c r="O18" s="16">
        <f t="shared" si="2"/>
        <v>19.479452054794521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>
      <c r="A19" s="14">
        <v>45307</v>
      </c>
      <c r="B19" s="15">
        <v>8215</v>
      </c>
      <c r="C19" s="15">
        <v>5230</v>
      </c>
      <c r="D19" s="15">
        <f t="shared" si="0"/>
        <v>13445</v>
      </c>
      <c r="E19" s="15">
        <v>80</v>
      </c>
      <c r="F19" s="15">
        <v>60</v>
      </c>
      <c r="G19" s="15">
        <f t="shared" si="1"/>
        <v>140</v>
      </c>
      <c r="H19" s="15"/>
      <c r="I19" s="15"/>
      <c r="J19" s="15"/>
      <c r="K19" s="15">
        <v>24585</v>
      </c>
      <c r="L19" s="15">
        <f t="shared" si="3"/>
        <v>13585</v>
      </c>
      <c r="M19" s="15">
        <f>M18+D19-K19</f>
        <v>11040</v>
      </c>
      <c r="N19" s="15">
        <v>737</v>
      </c>
      <c r="O19" s="16">
        <f t="shared" si="2"/>
        <v>18.432835820895523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>
      <c r="A20" s="14">
        <v>45308</v>
      </c>
      <c r="B20" s="15">
        <v>6725</v>
      </c>
      <c r="C20" s="15">
        <v>8005</v>
      </c>
      <c r="D20" s="15">
        <f t="shared" si="0"/>
        <v>14730</v>
      </c>
      <c r="E20" s="15">
        <v>80</v>
      </c>
      <c r="F20" s="15">
        <v>60</v>
      </c>
      <c r="G20" s="15">
        <f t="shared" si="1"/>
        <v>140</v>
      </c>
      <c r="H20" s="15"/>
      <c r="I20" s="15"/>
      <c r="J20" s="15"/>
      <c r="K20" s="15"/>
      <c r="L20" s="15">
        <f t="shared" si="3"/>
        <v>14870</v>
      </c>
      <c r="M20" s="15">
        <f>M19+D20</f>
        <v>25770</v>
      </c>
      <c r="N20" s="15">
        <v>737</v>
      </c>
      <c r="O20" s="16">
        <f t="shared" si="2"/>
        <v>20.1763907734057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>
      <c r="A21" s="14">
        <v>45309</v>
      </c>
      <c r="B21" s="15">
        <v>10060</v>
      </c>
      <c r="C21" s="15">
        <v>0</v>
      </c>
      <c r="D21" s="15">
        <f t="shared" si="0"/>
        <v>10060</v>
      </c>
      <c r="E21" s="15">
        <v>80</v>
      </c>
      <c r="F21" s="15">
        <v>60</v>
      </c>
      <c r="G21" s="15">
        <f t="shared" si="1"/>
        <v>140</v>
      </c>
      <c r="H21" s="15"/>
      <c r="I21" s="15"/>
      <c r="J21" s="15"/>
      <c r="K21" s="15">
        <v>23415</v>
      </c>
      <c r="L21" s="15">
        <f t="shared" si="3"/>
        <v>10200</v>
      </c>
      <c r="M21" s="15">
        <v>14265</v>
      </c>
      <c r="N21" s="15">
        <v>733</v>
      </c>
      <c r="O21" s="16">
        <f t="shared" si="2"/>
        <v>13.915416098226467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>
      <c r="A22" s="14">
        <v>45310</v>
      </c>
      <c r="B22" s="15">
        <v>7920</v>
      </c>
      <c r="C22" s="15">
        <v>7755</v>
      </c>
      <c r="D22" s="15">
        <f t="shared" si="0"/>
        <v>15675</v>
      </c>
      <c r="E22" s="15">
        <v>80</v>
      </c>
      <c r="F22" s="15">
        <v>60</v>
      </c>
      <c r="G22" s="15">
        <f t="shared" si="1"/>
        <v>140</v>
      </c>
      <c r="H22" s="15"/>
      <c r="I22" s="15">
        <v>4220</v>
      </c>
      <c r="J22" s="15"/>
      <c r="K22" s="15">
        <v>7300</v>
      </c>
      <c r="L22" s="15">
        <f t="shared" si="3"/>
        <v>15815</v>
      </c>
      <c r="M22" s="15">
        <f>M21+D22-I22-K22</f>
        <v>18420</v>
      </c>
      <c r="N22" s="15">
        <v>731</v>
      </c>
      <c r="O22" s="16">
        <f t="shared" si="2"/>
        <v>21.634746922024625</v>
      </c>
    </row>
    <row r="23" spans="1:25">
      <c r="A23" s="14">
        <v>45311</v>
      </c>
      <c r="B23" s="15">
        <v>6565</v>
      </c>
      <c r="C23" s="15">
        <v>6920</v>
      </c>
      <c r="D23" s="15">
        <f t="shared" si="0"/>
        <v>13485</v>
      </c>
      <c r="E23" s="15">
        <v>80</v>
      </c>
      <c r="F23" s="15">
        <v>60</v>
      </c>
      <c r="G23" s="15">
        <f t="shared" si="1"/>
        <v>140</v>
      </c>
      <c r="H23" s="15"/>
      <c r="I23" s="15"/>
      <c r="J23" s="15"/>
      <c r="K23" s="15">
        <v>24985</v>
      </c>
      <c r="L23" s="15">
        <f t="shared" si="3"/>
        <v>13625</v>
      </c>
      <c r="M23" s="15">
        <f>M22+D23-K23</f>
        <v>6920</v>
      </c>
      <c r="N23" s="15">
        <v>727</v>
      </c>
      <c r="O23" s="16">
        <f t="shared" si="2"/>
        <v>18.741403026134801</v>
      </c>
    </row>
    <row r="24" spans="1:25">
      <c r="A24" s="14">
        <v>45312</v>
      </c>
      <c r="B24" s="15">
        <v>7440</v>
      </c>
      <c r="C24" s="15">
        <v>7300</v>
      </c>
      <c r="D24" s="15">
        <f t="shared" si="0"/>
        <v>14740</v>
      </c>
      <c r="E24" s="15">
        <v>80</v>
      </c>
      <c r="F24" s="15">
        <v>60</v>
      </c>
      <c r="G24" s="15">
        <f t="shared" si="1"/>
        <v>140</v>
      </c>
      <c r="H24" s="15"/>
      <c r="I24" s="15"/>
      <c r="J24" s="15"/>
      <c r="K24" s="15"/>
      <c r="L24" s="15">
        <f t="shared" si="3"/>
        <v>14880</v>
      </c>
      <c r="M24" s="15">
        <f>M23+D24</f>
        <v>21660</v>
      </c>
      <c r="N24" s="15">
        <v>745</v>
      </c>
      <c r="O24" s="16">
        <f t="shared" si="2"/>
        <v>19.973154362416107</v>
      </c>
    </row>
    <row r="25" spans="1:25">
      <c r="A25" s="14">
        <v>45313</v>
      </c>
      <c r="B25" s="15">
        <v>5700</v>
      </c>
      <c r="C25" s="15">
        <v>8620</v>
      </c>
      <c r="D25" s="15">
        <f t="shared" si="0"/>
        <v>14320</v>
      </c>
      <c r="E25" s="15">
        <v>80</v>
      </c>
      <c r="F25" s="15">
        <v>60</v>
      </c>
      <c r="G25" s="15">
        <f t="shared" si="1"/>
        <v>140</v>
      </c>
      <c r="H25" s="15"/>
      <c r="I25" s="15"/>
      <c r="J25" s="15"/>
      <c r="K25" s="15">
        <v>27360</v>
      </c>
      <c r="L25" s="15">
        <f t="shared" si="3"/>
        <v>14460</v>
      </c>
      <c r="M25" s="15">
        <f>M24+D25-K25</f>
        <v>8620</v>
      </c>
      <c r="N25" s="15">
        <v>746</v>
      </c>
      <c r="O25" s="16">
        <f t="shared" si="2"/>
        <v>19.383378016085789</v>
      </c>
    </row>
    <row r="26" spans="1:25">
      <c r="A26" s="14">
        <v>45314</v>
      </c>
      <c r="B26" s="15">
        <v>6000</v>
      </c>
      <c r="C26" s="15">
        <v>6245</v>
      </c>
      <c r="D26" s="15">
        <f t="shared" si="0"/>
        <v>12245</v>
      </c>
      <c r="E26" s="15">
        <v>80</v>
      </c>
      <c r="F26" s="15">
        <v>60</v>
      </c>
      <c r="G26" s="15">
        <f t="shared" si="1"/>
        <v>140</v>
      </c>
      <c r="H26" s="15"/>
      <c r="I26" s="15"/>
      <c r="J26" s="15">
        <v>260</v>
      </c>
      <c r="K26" s="15"/>
      <c r="L26" s="15">
        <f t="shared" si="3"/>
        <v>12385</v>
      </c>
      <c r="M26" s="15">
        <v>20865</v>
      </c>
      <c r="N26" s="15">
        <v>728</v>
      </c>
      <c r="O26" s="16">
        <f t="shared" si="2"/>
        <v>17.012362637362639</v>
      </c>
    </row>
    <row r="27" spans="1:25">
      <c r="A27" s="14">
        <v>45315</v>
      </c>
      <c r="B27" s="15">
        <v>6990</v>
      </c>
      <c r="C27" s="15">
        <v>7955</v>
      </c>
      <c r="D27" s="15">
        <f t="shared" si="0"/>
        <v>14945</v>
      </c>
      <c r="E27" s="15">
        <v>80</v>
      </c>
      <c r="F27" s="15">
        <v>60</v>
      </c>
      <c r="G27" s="15">
        <f t="shared" si="1"/>
        <v>140</v>
      </c>
      <c r="H27" s="15"/>
      <c r="I27" s="15"/>
      <c r="J27" s="15"/>
      <c r="K27" s="15">
        <v>27855</v>
      </c>
      <c r="L27" s="15">
        <f t="shared" si="3"/>
        <v>15085</v>
      </c>
      <c r="M27" s="15">
        <v>7955</v>
      </c>
      <c r="N27" s="15">
        <v>727</v>
      </c>
      <c r="O27" s="16">
        <f t="shared" si="2"/>
        <v>20.74965612104539</v>
      </c>
    </row>
    <row r="28" spans="1:25">
      <c r="A28" s="14">
        <v>45316</v>
      </c>
      <c r="B28" s="15">
        <v>5590</v>
      </c>
      <c r="C28" s="15">
        <v>6770</v>
      </c>
      <c r="D28" s="15">
        <f t="shared" si="0"/>
        <v>12360</v>
      </c>
      <c r="E28" s="15">
        <v>80</v>
      </c>
      <c r="F28" s="15">
        <v>60</v>
      </c>
      <c r="G28" s="15">
        <f t="shared" si="1"/>
        <v>140</v>
      </c>
      <c r="H28" s="15"/>
      <c r="I28" s="15"/>
      <c r="J28" s="15"/>
      <c r="K28" s="15"/>
      <c r="L28" s="15">
        <f t="shared" si="3"/>
        <v>12500</v>
      </c>
      <c r="M28" s="15">
        <f>M27+D28</f>
        <v>20315</v>
      </c>
      <c r="N28" s="15">
        <v>709</v>
      </c>
      <c r="O28" s="16">
        <f t="shared" si="2"/>
        <v>17.630465444287729</v>
      </c>
    </row>
    <row r="29" spans="1:25">
      <c r="A29" s="14">
        <v>45317</v>
      </c>
      <c r="B29" s="15">
        <v>6257</v>
      </c>
      <c r="C29" s="15">
        <v>7803</v>
      </c>
      <c r="D29" s="15">
        <f t="shared" si="0"/>
        <v>14060</v>
      </c>
      <c r="E29" s="15">
        <v>80</v>
      </c>
      <c r="F29" s="15">
        <v>60</v>
      </c>
      <c r="G29" s="15">
        <f t="shared" si="1"/>
        <v>140</v>
      </c>
      <c r="H29" s="15"/>
      <c r="I29" s="15"/>
      <c r="J29" s="15"/>
      <c r="K29" s="15">
        <v>26575</v>
      </c>
      <c r="L29" s="15">
        <f t="shared" si="3"/>
        <v>14200</v>
      </c>
      <c r="M29" s="15">
        <f>M28+D29-K29</f>
        <v>7800</v>
      </c>
      <c r="N29" s="15">
        <v>708</v>
      </c>
      <c r="O29" s="16">
        <f t="shared" si="2"/>
        <v>20.056497175141242</v>
      </c>
    </row>
    <row r="30" spans="1:25">
      <c r="A30" s="14">
        <v>45318</v>
      </c>
      <c r="B30" s="15">
        <v>6800</v>
      </c>
      <c r="C30" s="15">
        <v>6500</v>
      </c>
      <c r="D30" s="15">
        <f t="shared" si="0"/>
        <v>13300</v>
      </c>
      <c r="E30" s="15">
        <v>80</v>
      </c>
      <c r="F30" s="15">
        <v>60</v>
      </c>
      <c r="G30" s="15">
        <f t="shared" si="1"/>
        <v>140</v>
      </c>
      <c r="H30" s="15"/>
      <c r="I30" s="15"/>
      <c r="J30" s="15"/>
      <c r="K30" s="15"/>
      <c r="L30" s="15">
        <f t="shared" si="3"/>
        <v>13440</v>
      </c>
      <c r="M30" s="15">
        <f>M29+D30</f>
        <v>21100</v>
      </c>
      <c r="N30" s="15">
        <v>730</v>
      </c>
      <c r="O30" s="16">
        <f t="shared" si="2"/>
        <v>18.410958904109588</v>
      </c>
    </row>
    <row r="31" spans="1:25">
      <c r="A31" s="14">
        <v>45319</v>
      </c>
      <c r="B31" s="15">
        <v>7066</v>
      </c>
      <c r="C31" s="15">
        <v>7200</v>
      </c>
      <c r="D31" s="15">
        <f t="shared" si="0"/>
        <v>14266</v>
      </c>
      <c r="E31" s="15">
        <v>80</v>
      </c>
      <c r="F31" s="15">
        <v>60</v>
      </c>
      <c r="G31" s="15">
        <f t="shared" si="1"/>
        <v>140</v>
      </c>
      <c r="H31" s="15"/>
      <c r="I31" s="15"/>
      <c r="J31" s="15"/>
      <c r="K31" s="15">
        <v>28166</v>
      </c>
      <c r="L31" s="15">
        <f t="shared" si="3"/>
        <v>14406</v>
      </c>
      <c r="M31" s="15">
        <f>M30+D31-K31</f>
        <v>7200</v>
      </c>
      <c r="N31" s="15">
        <v>739</v>
      </c>
      <c r="O31" s="16">
        <f t="shared" si="2"/>
        <v>19.493910690121787</v>
      </c>
    </row>
    <row r="32" spans="1:25">
      <c r="A32" s="14">
        <v>45320</v>
      </c>
      <c r="B32" s="15">
        <v>5920</v>
      </c>
      <c r="C32" s="15">
        <v>6100</v>
      </c>
      <c r="D32" s="15">
        <f t="shared" si="0"/>
        <v>12020</v>
      </c>
      <c r="E32" s="15">
        <v>80</v>
      </c>
      <c r="F32" s="15">
        <v>60</v>
      </c>
      <c r="G32" s="15">
        <f t="shared" si="1"/>
        <v>140</v>
      </c>
      <c r="H32" s="15"/>
      <c r="I32" s="15"/>
      <c r="J32" s="15"/>
      <c r="K32" s="15"/>
      <c r="L32" s="15">
        <f t="shared" si="3"/>
        <v>12160</v>
      </c>
      <c r="M32" s="15">
        <f>M31+D32</f>
        <v>19220</v>
      </c>
      <c r="N32" s="15">
        <v>739</v>
      </c>
      <c r="O32" s="16">
        <f t="shared" si="2"/>
        <v>16.454668470906629</v>
      </c>
    </row>
    <row r="33" spans="1:15">
      <c r="A33" s="14">
        <v>45321</v>
      </c>
      <c r="B33" s="15">
        <v>5095</v>
      </c>
      <c r="C33" s="15">
        <v>7300</v>
      </c>
      <c r="D33" s="15">
        <f t="shared" si="0"/>
        <v>12395</v>
      </c>
      <c r="E33" s="15">
        <v>80</v>
      </c>
      <c r="F33" s="15">
        <v>60</v>
      </c>
      <c r="G33" s="15">
        <f t="shared" si="1"/>
        <v>140</v>
      </c>
      <c r="H33" s="15"/>
      <c r="I33" s="15"/>
      <c r="J33" s="15"/>
      <c r="K33" s="15">
        <v>24315</v>
      </c>
      <c r="L33" s="15">
        <f t="shared" si="3"/>
        <v>12535</v>
      </c>
      <c r="M33" s="15">
        <f>M32+D33-K33</f>
        <v>7300</v>
      </c>
      <c r="N33" s="15">
        <v>739</v>
      </c>
      <c r="O33" s="16">
        <f t="shared" si="2"/>
        <v>16.96211096075778</v>
      </c>
    </row>
    <row r="34" spans="1:15">
      <c r="A34" s="14">
        <v>45322</v>
      </c>
      <c r="B34" s="15">
        <v>6000</v>
      </c>
      <c r="C34" s="15">
        <v>6203</v>
      </c>
      <c r="D34" s="15">
        <f t="shared" si="0"/>
        <v>12203</v>
      </c>
      <c r="E34" s="15">
        <v>80</v>
      </c>
      <c r="F34" s="15">
        <v>60</v>
      </c>
      <c r="G34" s="15">
        <f t="shared" si="1"/>
        <v>140</v>
      </c>
      <c r="H34" s="15"/>
      <c r="I34" s="15">
        <v>63</v>
      </c>
      <c r="J34" s="15"/>
      <c r="K34" s="15"/>
      <c r="L34" s="15">
        <f t="shared" si="3"/>
        <v>12343</v>
      </c>
      <c r="M34" s="15">
        <f>M33+D34-I34</f>
        <v>19440</v>
      </c>
      <c r="N34" s="15">
        <v>739</v>
      </c>
      <c r="O34" s="16">
        <f t="shared" si="2"/>
        <v>16.702300405953991</v>
      </c>
    </row>
    <row r="35" spans="1:15" ht="18">
      <c r="A35" s="18" t="s">
        <v>6</v>
      </c>
      <c r="B35" s="18"/>
      <c r="C35" s="18"/>
      <c r="D35" s="18"/>
      <c r="E35" s="18"/>
      <c r="F35" s="18"/>
      <c r="G35" s="18">
        <f>SUM(G4:G34)</f>
        <v>4340</v>
      </c>
      <c r="H35" s="18"/>
      <c r="I35" s="18">
        <f>SUM(I3:I34)</f>
        <v>4283</v>
      </c>
      <c r="J35" s="18">
        <f>SUM(J3:J34)</f>
        <v>820</v>
      </c>
      <c r="K35" s="18">
        <f>K5+K7+K9+K11+K13+K14+K16+K17+K19+K21+K22+K23+K25+K27+K29+K31+K33</f>
        <v>406151</v>
      </c>
      <c r="L35" s="18">
        <f>SUM(L4:L34)</f>
        <v>425824</v>
      </c>
      <c r="M35" s="18"/>
      <c r="N35" s="18"/>
      <c r="O35" s="18"/>
    </row>
    <row r="36" spans="1:15">
      <c r="C36" s="19" t="s">
        <v>24</v>
      </c>
      <c r="D36" s="19"/>
      <c r="E36" s="19"/>
    </row>
    <row r="37" spans="1:15">
      <c r="C37" s="19" t="s">
        <v>21</v>
      </c>
      <c r="D37" s="19"/>
      <c r="E37" s="19">
        <v>4340</v>
      </c>
    </row>
    <row r="38" spans="1:15">
      <c r="C38" s="19" t="s">
        <v>22</v>
      </c>
      <c r="D38" s="19"/>
      <c r="E38" s="19">
        <v>4220</v>
      </c>
    </row>
    <row r="39" spans="1:15">
      <c r="C39" s="19" t="s">
        <v>23</v>
      </c>
      <c r="D39" s="19"/>
      <c r="E39" s="19">
        <v>63</v>
      </c>
    </row>
    <row r="40" spans="1:15">
      <c r="C40" s="19" t="s">
        <v>25</v>
      </c>
      <c r="D40" s="19"/>
      <c r="E40" s="19">
        <v>820</v>
      </c>
    </row>
    <row r="41" spans="1:15">
      <c r="C41" s="19" t="s">
        <v>26</v>
      </c>
      <c r="D41" s="19"/>
      <c r="E41" s="19">
        <v>406151</v>
      </c>
    </row>
    <row r="42" spans="1:15">
      <c r="C42" s="20" t="s">
        <v>28</v>
      </c>
      <c r="E42" s="20">
        <v>749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18" workbookViewId="0">
      <selection activeCell="A42" sqref="A42:XFD42"/>
    </sheetView>
  </sheetViews>
  <sheetFormatPr defaultColWidth="10" defaultRowHeight="14.4"/>
  <cols>
    <col min="1" max="1" width="12.5546875" customWidth="1"/>
    <col min="4" max="4" width="11.21875" customWidth="1"/>
  </cols>
  <sheetData>
    <row r="1" spans="1:25">
      <c r="A1" s="71" t="s">
        <v>0</v>
      </c>
      <c r="B1" s="72" t="s">
        <v>1</v>
      </c>
      <c r="C1" s="73"/>
      <c r="D1" s="71" t="s">
        <v>2</v>
      </c>
      <c r="E1" s="72" t="s">
        <v>3</v>
      </c>
      <c r="F1" s="73"/>
      <c r="G1" s="74"/>
      <c r="H1" s="72" t="s">
        <v>4</v>
      </c>
      <c r="I1" s="73"/>
      <c r="J1" s="72" t="s">
        <v>5</v>
      </c>
      <c r="K1" s="73"/>
      <c r="L1" s="71" t="s">
        <v>6</v>
      </c>
      <c r="M1" s="75" t="s">
        <v>7</v>
      </c>
      <c r="N1" s="75" t="s">
        <v>8</v>
      </c>
      <c r="O1" s="76" t="s">
        <v>9</v>
      </c>
    </row>
    <row r="2" spans="1:25">
      <c r="A2" s="77"/>
      <c r="B2" s="78" t="s">
        <v>10</v>
      </c>
      <c r="C2" s="79" t="s">
        <v>11</v>
      </c>
      <c r="D2" s="80" t="s">
        <v>6</v>
      </c>
      <c r="E2" s="78" t="s">
        <v>10</v>
      </c>
      <c r="F2" s="79" t="s">
        <v>11</v>
      </c>
      <c r="G2" s="80" t="s">
        <v>6</v>
      </c>
      <c r="H2" s="78" t="s">
        <v>12</v>
      </c>
      <c r="I2" s="79" t="s">
        <v>13</v>
      </c>
      <c r="J2" s="81" t="s">
        <v>14</v>
      </c>
      <c r="K2" s="82" t="s">
        <v>15</v>
      </c>
      <c r="L2" s="80" t="s">
        <v>16</v>
      </c>
      <c r="M2" s="83" t="s">
        <v>17</v>
      </c>
      <c r="N2" s="83" t="s">
        <v>18</v>
      </c>
      <c r="O2" s="82" t="s">
        <v>19</v>
      </c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>
        <v>14154</v>
      </c>
      <c r="N3" s="15">
        <v>1327</v>
      </c>
      <c r="O3" s="15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>
      <c r="A4" s="14">
        <v>45566</v>
      </c>
      <c r="B4" s="15">
        <v>14371</v>
      </c>
      <c r="C4" s="15">
        <v>12806</v>
      </c>
      <c r="D4" s="15">
        <f>B4+C4</f>
        <v>27177</v>
      </c>
      <c r="E4" s="15">
        <v>20</v>
      </c>
      <c r="F4" s="15">
        <v>20</v>
      </c>
      <c r="G4" s="15">
        <f t="shared" ref="G4:G32" si="0">E4+F4</f>
        <v>40</v>
      </c>
      <c r="H4" s="15"/>
      <c r="I4" s="15">
        <v>80</v>
      </c>
      <c r="J4" s="15"/>
      <c r="K4" s="15">
        <v>20585</v>
      </c>
      <c r="L4" s="15">
        <f>D4+G4+I4</f>
        <v>27297</v>
      </c>
      <c r="M4" s="15">
        <f>M3+D4-K4</f>
        <v>20746</v>
      </c>
      <c r="N4" s="15">
        <v>1326</v>
      </c>
      <c r="O4" s="16">
        <f t="shared" ref="O4:O32" si="1">L4/N4</f>
        <v>20.585972850678733</v>
      </c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>
      <c r="A5" s="14">
        <v>45567</v>
      </c>
      <c r="B5" s="15">
        <v>13579</v>
      </c>
      <c r="C5" s="15">
        <v>12834</v>
      </c>
      <c r="D5" s="15">
        <f>B5+C5</f>
        <v>26413</v>
      </c>
      <c r="E5" s="15">
        <v>20</v>
      </c>
      <c r="F5" s="15">
        <v>20</v>
      </c>
      <c r="G5" s="15">
        <f t="shared" si="0"/>
        <v>40</v>
      </c>
      <c r="H5" s="15"/>
      <c r="I5" s="15"/>
      <c r="J5" s="15"/>
      <c r="K5" s="15">
        <v>34325</v>
      </c>
      <c r="L5" s="15">
        <f>G5+D5+I5</f>
        <v>26453</v>
      </c>
      <c r="M5" s="15">
        <f>M4+D5-K5</f>
        <v>12834</v>
      </c>
      <c r="N5" s="15">
        <v>1325</v>
      </c>
      <c r="O5" s="16">
        <f>L5/N5</f>
        <v>19.964528301886791</v>
      </c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>
      <c r="A6" s="14">
        <v>45568</v>
      </c>
      <c r="B6" s="15">
        <v>14130</v>
      </c>
      <c r="C6" s="15">
        <v>13352</v>
      </c>
      <c r="D6" s="15">
        <f t="shared" ref="D6:D32" si="2">B6+C6</f>
        <v>27482</v>
      </c>
      <c r="E6" s="15">
        <v>20</v>
      </c>
      <c r="F6" s="15">
        <v>20</v>
      </c>
      <c r="G6" s="15">
        <f t="shared" si="0"/>
        <v>40</v>
      </c>
      <c r="H6" s="15"/>
      <c r="I6" s="15"/>
      <c r="J6" s="15"/>
      <c r="K6" s="15">
        <v>26958</v>
      </c>
      <c r="L6" s="15">
        <f>D6+G6</f>
        <v>27522</v>
      </c>
      <c r="M6" s="15">
        <f t="shared" ref="M6:M33" si="3">M5+D6-K6</f>
        <v>13358</v>
      </c>
      <c r="N6" s="15">
        <v>1336</v>
      </c>
      <c r="O6" s="16">
        <f t="shared" si="1"/>
        <v>20.600299401197606</v>
      </c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>
      <c r="A7" s="14">
        <v>45569</v>
      </c>
      <c r="B7" s="15">
        <v>15107</v>
      </c>
      <c r="C7" s="15">
        <v>12975</v>
      </c>
      <c r="D7" s="15">
        <f t="shared" si="2"/>
        <v>28082</v>
      </c>
      <c r="E7" s="15">
        <v>20</v>
      </c>
      <c r="F7" s="15">
        <v>20</v>
      </c>
      <c r="G7" s="15">
        <f t="shared" si="0"/>
        <v>40</v>
      </c>
      <c r="H7" s="15"/>
      <c r="I7" s="15"/>
      <c r="J7" s="15"/>
      <c r="K7" s="15">
        <v>18266</v>
      </c>
      <c r="L7" s="15">
        <f>D7+G7</f>
        <v>28122</v>
      </c>
      <c r="M7" s="15">
        <f t="shared" si="3"/>
        <v>23174</v>
      </c>
      <c r="N7" s="15">
        <v>1328</v>
      </c>
      <c r="O7" s="16">
        <f t="shared" si="1"/>
        <v>21.176204819277107</v>
      </c>
      <c r="P7" s="69"/>
      <c r="Q7" s="69"/>
      <c r="R7" s="69"/>
      <c r="S7" s="69"/>
      <c r="T7" s="69"/>
      <c r="U7" s="69"/>
      <c r="V7" s="69"/>
      <c r="W7" s="69"/>
      <c r="X7" s="69"/>
      <c r="Y7" s="69"/>
    </row>
    <row r="8" spans="1:25">
      <c r="A8" s="14">
        <v>45570</v>
      </c>
      <c r="B8" s="15">
        <v>15201</v>
      </c>
      <c r="C8" s="15">
        <v>12400</v>
      </c>
      <c r="D8" s="15">
        <f t="shared" si="2"/>
        <v>27601</v>
      </c>
      <c r="E8" s="15">
        <v>20</v>
      </c>
      <c r="F8" s="15">
        <v>20</v>
      </c>
      <c r="G8" s="15">
        <f t="shared" si="0"/>
        <v>40</v>
      </c>
      <c r="H8" s="15"/>
      <c r="I8" s="15"/>
      <c r="J8" s="15"/>
      <c r="K8" s="15">
        <v>42511</v>
      </c>
      <c r="L8" s="15">
        <f>D8+G8</f>
        <v>27641</v>
      </c>
      <c r="M8" s="15">
        <f>M7+D8-K8</f>
        <v>8264</v>
      </c>
      <c r="N8" s="15">
        <v>1328</v>
      </c>
      <c r="O8" s="16">
        <f t="shared" si="1"/>
        <v>20.814006024096386</v>
      </c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>
      <c r="A9" s="14">
        <v>45571</v>
      </c>
      <c r="B9" s="15">
        <v>15099</v>
      </c>
      <c r="C9" s="15">
        <v>12429</v>
      </c>
      <c r="D9" s="15">
        <f>B9+C9</f>
        <v>27528</v>
      </c>
      <c r="E9" s="15">
        <v>20</v>
      </c>
      <c r="F9" s="15">
        <v>20</v>
      </c>
      <c r="G9" s="15">
        <f>E9+F9</f>
        <v>40</v>
      </c>
      <c r="H9" s="15"/>
      <c r="I9" s="15"/>
      <c r="J9" s="15">
        <v>120</v>
      </c>
      <c r="K9" s="15">
        <v>20155</v>
      </c>
      <c r="L9" s="15">
        <f>D9+G9+J9</f>
        <v>27688</v>
      </c>
      <c r="M9" s="15">
        <f>M8+D9-K9</f>
        <v>15637</v>
      </c>
      <c r="N9" s="15">
        <v>1328</v>
      </c>
      <c r="O9" s="16">
        <f t="shared" si="1"/>
        <v>20.849397590361445</v>
      </c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1:25">
      <c r="A10" s="14">
        <v>45572</v>
      </c>
      <c r="B10" s="15">
        <v>13452</v>
      </c>
      <c r="C10" s="15">
        <v>13934</v>
      </c>
      <c r="D10" s="15">
        <f t="shared" si="2"/>
        <v>27386</v>
      </c>
      <c r="E10" s="15">
        <v>190</v>
      </c>
      <c r="F10" s="15">
        <v>0</v>
      </c>
      <c r="G10" s="15">
        <f t="shared" si="0"/>
        <v>190</v>
      </c>
      <c r="H10" s="15"/>
      <c r="I10" s="15"/>
      <c r="J10" s="15"/>
      <c r="K10" s="15">
        <v>29089</v>
      </c>
      <c r="L10" s="15">
        <f t="shared" ref="L10:L18" si="4">D10+G10</f>
        <v>27576</v>
      </c>
      <c r="M10" s="15">
        <f>M9+D10-K10</f>
        <v>13934</v>
      </c>
      <c r="N10" s="15">
        <v>1328</v>
      </c>
      <c r="O10" s="16">
        <f t="shared" si="1"/>
        <v>20.765060240963855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1:25">
      <c r="A11" s="14">
        <v>45573</v>
      </c>
      <c r="B11" s="15">
        <v>13521</v>
      </c>
      <c r="C11" s="15">
        <v>14231</v>
      </c>
      <c r="D11" s="15">
        <f t="shared" si="2"/>
        <v>27752</v>
      </c>
      <c r="E11" s="15">
        <v>0</v>
      </c>
      <c r="F11" s="15">
        <v>0</v>
      </c>
      <c r="G11" s="15">
        <f t="shared" si="0"/>
        <v>0</v>
      </c>
      <c r="H11" s="15"/>
      <c r="I11" s="15"/>
      <c r="J11" s="15"/>
      <c r="K11" s="15">
        <v>24490</v>
      </c>
      <c r="L11" s="15">
        <f>D11+G11+J11</f>
        <v>27752</v>
      </c>
      <c r="M11" s="15">
        <f>M10+D11-K11</f>
        <v>17196</v>
      </c>
      <c r="N11" s="15">
        <v>1328</v>
      </c>
      <c r="O11" s="16">
        <f t="shared" si="1"/>
        <v>20.897590361445783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25">
      <c r="A12" s="14">
        <v>45574</v>
      </c>
      <c r="B12" s="15">
        <v>13504</v>
      </c>
      <c r="C12" s="15">
        <v>14067</v>
      </c>
      <c r="D12" s="15">
        <f t="shared" si="2"/>
        <v>27571</v>
      </c>
      <c r="E12" s="15">
        <v>0</v>
      </c>
      <c r="F12" s="15">
        <v>0</v>
      </c>
      <c r="G12" s="15">
        <f t="shared" si="0"/>
        <v>0</v>
      </c>
      <c r="H12" s="15"/>
      <c r="I12" s="15"/>
      <c r="J12" s="15"/>
      <c r="K12" s="15">
        <v>44767</v>
      </c>
      <c r="L12" s="15">
        <f>D12+G12+J12</f>
        <v>27571</v>
      </c>
      <c r="M12" s="15">
        <f t="shared" si="3"/>
        <v>0</v>
      </c>
      <c r="N12" s="15">
        <v>1316</v>
      </c>
      <c r="O12" s="16">
        <f t="shared" si="1"/>
        <v>20.950607902735563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:25">
      <c r="A13" s="14">
        <v>45575</v>
      </c>
      <c r="B13" s="15">
        <v>13934</v>
      </c>
      <c r="C13" s="15">
        <v>13836</v>
      </c>
      <c r="D13" s="15">
        <f t="shared" si="2"/>
        <v>27770</v>
      </c>
      <c r="E13" s="15">
        <v>0</v>
      </c>
      <c r="F13" s="15">
        <v>0</v>
      </c>
      <c r="G13" s="15">
        <f t="shared" si="0"/>
        <v>0</v>
      </c>
      <c r="H13" s="15"/>
      <c r="I13" s="15"/>
      <c r="J13" s="15"/>
      <c r="K13" s="15">
        <v>13934</v>
      </c>
      <c r="L13" s="15">
        <f>D13+G13+J13</f>
        <v>27770</v>
      </c>
      <c r="M13" s="15">
        <f t="shared" si="3"/>
        <v>13836</v>
      </c>
      <c r="N13" s="15">
        <v>1316</v>
      </c>
      <c r="O13" s="16">
        <f t="shared" si="1"/>
        <v>21.101823708206688</v>
      </c>
      <c r="P13" s="69"/>
      <c r="Q13" s="69"/>
      <c r="R13" s="69"/>
      <c r="S13" s="69"/>
      <c r="T13" s="69"/>
      <c r="U13" s="69"/>
      <c r="V13" s="69"/>
      <c r="W13" s="69"/>
      <c r="X13" s="69"/>
      <c r="Y13" s="69"/>
    </row>
    <row r="14" spans="1:25">
      <c r="A14" s="14">
        <v>45576</v>
      </c>
      <c r="B14" s="15">
        <v>13637</v>
      </c>
      <c r="C14" s="15">
        <v>14484</v>
      </c>
      <c r="D14" s="15">
        <f t="shared" si="2"/>
        <v>28121</v>
      </c>
      <c r="E14" s="15">
        <v>0</v>
      </c>
      <c r="F14" s="15">
        <v>0</v>
      </c>
      <c r="G14" s="15">
        <f t="shared" si="0"/>
        <v>0</v>
      </c>
      <c r="H14" s="15"/>
      <c r="I14" s="15"/>
      <c r="J14" s="15"/>
      <c r="K14" s="15">
        <v>27473</v>
      </c>
      <c r="L14" s="15">
        <f t="shared" si="4"/>
        <v>28121</v>
      </c>
      <c r="M14" s="15">
        <f>M13+D14-K14</f>
        <v>14484</v>
      </c>
      <c r="N14" s="15">
        <v>1316</v>
      </c>
      <c r="O14" s="16">
        <f t="shared" si="1"/>
        <v>21.368541033434649</v>
      </c>
      <c r="P14" s="69"/>
      <c r="Q14" s="69"/>
      <c r="R14" s="69"/>
      <c r="S14" s="69"/>
      <c r="T14" s="69"/>
      <c r="U14" s="69"/>
      <c r="V14" s="69"/>
      <c r="W14" s="69"/>
      <c r="X14" s="69"/>
      <c r="Y14" s="69"/>
    </row>
    <row r="15" spans="1:25">
      <c r="A15" s="14">
        <v>45577</v>
      </c>
      <c r="B15" s="15">
        <v>14560</v>
      </c>
      <c r="C15" s="15">
        <v>14353</v>
      </c>
      <c r="D15" s="15">
        <f t="shared" si="2"/>
        <v>28913</v>
      </c>
      <c r="E15" s="15">
        <v>0</v>
      </c>
      <c r="F15" s="15">
        <v>0</v>
      </c>
      <c r="G15" s="15">
        <f t="shared" si="0"/>
        <v>0</v>
      </c>
      <c r="H15" s="15"/>
      <c r="I15" s="15"/>
      <c r="J15" s="15"/>
      <c r="K15" s="15">
        <v>25861</v>
      </c>
      <c r="L15" s="15">
        <f>D15+G15+J15</f>
        <v>28913</v>
      </c>
      <c r="M15" s="15">
        <f>M14+D15-K15</f>
        <v>17536</v>
      </c>
      <c r="N15" s="15">
        <v>1316</v>
      </c>
      <c r="O15" s="16">
        <f>L15/N15</f>
        <v>21.970364741641337</v>
      </c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25">
      <c r="A16" s="14">
        <v>45578</v>
      </c>
      <c r="B16" s="15">
        <v>14792</v>
      </c>
      <c r="C16" s="15">
        <v>14451</v>
      </c>
      <c r="D16" s="15">
        <f t="shared" si="2"/>
        <v>29243</v>
      </c>
      <c r="E16" s="15">
        <v>100</v>
      </c>
      <c r="F16" s="15">
        <v>0</v>
      </c>
      <c r="G16" s="15">
        <f>E16+F16</f>
        <v>100</v>
      </c>
      <c r="H16" s="15"/>
      <c r="I16" s="15"/>
      <c r="J16" s="15"/>
      <c r="K16" s="15">
        <v>29328</v>
      </c>
      <c r="L16" s="15">
        <f t="shared" si="4"/>
        <v>29343</v>
      </c>
      <c r="M16" s="15">
        <f t="shared" si="3"/>
        <v>17451</v>
      </c>
      <c r="N16" s="15">
        <v>1330</v>
      </c>
      <c r="O16" s="16">
        <f t="shared" si="1"/>
        <v>22.062406015037595</v>
      </c>
      <c r="P16" s="69"/>
      <c r="Q16" s="69"/>
      <c r="R16" s="69"/>
      <c r="S16" s="69"/>
      <c r="T16" s="69"/>
      <c r="U16" s="69"/>
      <c r="V16" s="69"/>
      <c r="W16" s="69"/>
      <c r="X16" s="69"/>
      <c r="Y16" s="69"/>
    </row>
    <row r="17" spans="1:25">
      <c r="A17" s="14">
        <v>45579</v>
      </c>
      <c r="B17" s="15">
        <v>14756</v>
      </c>
      <c r="C17" s="15">
        <v>13500</v>
      </c>
      <c r="D17" s="15">
        <f t="shared" si="2"/>
        <v>28256</v>
      </c>
      <c r="E17" s="15">
        <v>0</v>
      </c>
      <c r="F17" s="15">
        <v>0</v>
      </c>
      <c r="G17" s="15">
        <f t="shared" si="0"/>
        <v>0</v>
      </c>
      <c r="H17" s="15"/>
      <c r="I17" s="15"/>
      <c r="J17" s="15"/>
      <c r="K17" s="15">
        <v>32207</v>
      </c>
      <c r="L17" s="15">
        <f>D17+G17+J17</f>
        <v>28256</v>
      </c>
      <c r="M17" s="15">
        <f t="shared" si="3"/>
        <v>13500</v>
      </c>
      <c r="N17" s="15">
        <v>1327</v>
      </c>
      <c r="O17" s="16">
        <f t="shared" si="1"/>
        <v>21.293142426526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>
      <c r="A18" s="14">
        <v>45580</v>
      </c>
      <c r="B18" s="15">
        <v>11298</v>
      </c>
      <c r="C18" s="15">
        <v>11217</v>
      </c>
      <c r="D18" s="15">
        <f t="shared" si="2"/>
        <v>22515</v>
      </c>
      <c r="E18" s="15">
        <v>0</v>
      </c>
      <c r="F18" s="15">
        <v>0</v>
      </c>
      <c r="G18" s="15">
        <f t="shared" si="0"/>
        <v>0</v>
      </c>
      <c r="H18" s="15"/>
      <c r="I18" s="15"/>
      <c r="J18" s="15"/>
      <c r="K18" s="15">
        <v>20542</v>
      </c>
      <c r="L18" s="15">
        <f t="shared" si="4"/>
        <v>22515</v>
      </c>
      <c r="M18" s="15">
        <f t="shared" si="3"/>
        <v>15473</v>
      </c>
      <c r="N18" s="15">
        <v>1325</v>
      </c>
      <c r="O18" s="16">
        <f t="shared" si="1"/>
        <v>16.992452830188679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>
      <c r="A19" s="14">
        <v>45581</v>
      </c>
      <c r="B19" s="15">
        <v>13387</v>
      </c>
      <c r="C19" s="15">
        <v>12285</v>
      </c>
      <c r="D19" s="15">
        <f t="shared" si="2"/>
        <v>25672</v>
      </c>
      <c r="E19" s="15">
        <v>0</v>
      </c>
      <c r="F19" s="15">
        <v>0</v>
      </c>
      <c r="G19" s="15">
        <f t="shared" si="0"/>
        <v>0</v>
      </c>
      <c r="H19" s="15"/>
      <c r="I19" s="15"/>
      <c r="J19" s="15"/>
      <c r="K19" s="15">
        <v>28860</v>
      </c>
      <c r="L19" s="15">
        <f>D19+G19+J19</f>
        <v>25672</v>
      </c>
      <c r="M19" s="15">
        <f t="shared" si="3"/>
        <v>12285</v>
      </c>
      <c r="N19" s="15">
        <v>1325</v>
      </c>
      <c r="O19" s="16">
        <f t="shared" si="1"/>
        <v>19.375094339622642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>
      <c r="A20" s="14">
        <v>45582</v>
      </c>
      <c r="B20" s="15">
        <v>13291</v>
      </c>
      <c r="C20" s="15">
        <v>12738</v>
      </c>
      <c r="D20" s="15">
        <f t="shared" si="2"/>
        <v>26029</v>
      </c>
      <c r="E20" s="15">
        <v>0</v>
      </c>
      <c r="F20" s="15">
        <v>0</v>
      </c>
      <c r="G20" s="15">
        <f t="shared" si="0"/>
        <v>0</v>
      </c>
      <c r="H20" s="15"/>
      <c r="I20" s="15"/>
      <c r="J20" s="15"/>
      <c r="K20" s="15">
        <v>25576</v>
      </c>
      <c r="L20" s="15">
        <f t="shared" ref="L20:L28" si="5">D20+G20</f>
        <v>26029</v>
      </c>
      <c r="M20" s="15">
        <f t="shared" si="3"/>
        <v>12738</v>
      </c>
      <c r="N20" s="15">
        <v>1299</v>
      </c>
      <c r="O20" s="16">
        <f t="shared" si="1"/>
        <v>20.037721324095457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>
      <c r="A21" s="14">
        <v>45583</v>
      </c>
      <c r="B21" s="15">
        <v>14038</v>
      </c>
      <c r="C21" s="15">
        <v>13400</v>
      </c>
      <c r="D21" s="15">
        <f t="shared" si="2"/>
        <v>27438</v>
      </c>
      <c r="E21" s="15">
        <v>0</v>
      </c>
      <c r="F21" s="15">
        <v>0</v>
      </c>
      <c r="G21" s="15">
        <f t="shared" si="0"/>
        <v>0</v>
      </c>
      <c r="H21" s="15"/>
      <c r="I21" s="15"/>
      <c r="J21" s="15"/>
      <c r="K21" s="15">
        <v>26776</v>
      </c>
      <c r="L21" s="15">
        <f>D21+G21+J21</f>
        <v>27438</v>
      </c>
      <c r="M21" s="15">
        <f t="shared" si="3"/>
        <v>13400</v>
      </c>
      <c r="N21" s="15">
        <v>1299</v>
      </c>
      <c r="O21" s="16">
        <f t="shared" si="1"/>
        <v>21.122401847575059</v>
      </c>
    </row>
    <row r="22" spans="1:25">
      <c r="A22" s="14">
        <v>45584</v>
      </c>
      <c r="B22" s="15">
        <v>14364</v>
      </c>
      <c r="C22" s="15">
        <v>13500</v>
      </c>
      <c r="D22" s="15">
        <f t="shared" si="2"/>
        <v>27864</v>
      </c>
      <c r="E22" s="15">
        <v>70</v>
      </c>
      <c r="F22" s="15">
        <v>0</v>
      </c>
      <c r="G22" s="15">
        <f t="shared" si="0"/>
        <v>70</v>
      </c>
      <c r="H22" s="15"/>
      <c r="I22" s="15"/>
      <c r="J22" s="15"/>
      <c r="K22" s="15">
        <v>27664</v>
      </c>
      <c r="L22" s="15">
        <f>D22+G22</f>
        <v>27934</v>
      </c>
      <c r="M22" s="15">
        <f t="shared" si="3"/>
        <v>13600</v>
      </c>
      <c r="N22" s="15">
        <v>1299</v>
      </c>
      <c r="O22" s="16">
        <f t="shared" si="1"/>
        <v>21.504234026173979</v>
      </c>
    </row>
    <row r="23" spans="1:25">
      <c r="A23" s="14">
        <v>45585</v>
      </c>
      <c r="B23" s="15">
        <v>14198</v>
      </c>
      <c r="C23" s="15">
        <v>13300</v>
      </c>
      <c r="D23" s="15">
        <f t="shared" si="2"/>
        <v>27498</v>
      </c>
      <c r="E23" s="15">
        <v>0</v>
      </c>
      <c r="F23" s="15">
        <v>0</v>
      </c>
      <c r="G23" s="15">
        <f t="shared" si="0"/>
        <v>0</v>
      </c>
      <c r="H23" s="15"/>
      <c r="I23" s="15"/>
      <c r="J23" s="15">
        <v>520</v>
      </c>
      <c r="K23" s="15">
        <v>27698</v>
      </c>
      <c r="L23" s="15">
        <f>D23+G23+J23</f>
        <v>28018</v>
      </c>
      <c r="M23" s="15">
        <f t="shared" si="3"/>
        <v>13400</v>
      </c>
      <c r="N23" s="15">
        <v>1299</v>
      </c>
      <c r="O23" s="16">
        <f t="shared" si="1"/>
        <v>21.568899153194764</v>
      </c>
    </row>
    <row r="24" spans="1:25">
      <c r="A24" s="14">
        <v>45586</v>
      </c>
      <c r="B24" s="15">
        <v>14190</v>
      </c>
      <c r="C24" s="15">
        <v>13770</v>
      </c>
      <c r="D24" s="15">
        <f t="shared" si="2"/>
        <v>27960</v>
      </c>
      <c r="E24" s="15">
        <v>0</v>
      </c>
      <c r="F24" s="15">
        <v>0</v>
      </c>
      <c r="G24" s="15">
        <f>E24+F24</f>
        <v>0</v>
      </c>
      <c r="H24" s="15"/>
      <c r="I24" s="15"/>
      <c r="J24" s="15"/>
      <c r="K24" s="15">
        <v>27688</v>
      </c>
      <c r="L24" s="15">
        <f>D24+G24+J24</f>
        <v>27960</v>
      </c>
      <c r="M24" s="15">
        <f t="shared" si="3"/>
        <v>13672</v>
      </c>
      <c r="N24" s="15">
        <v>1302</v>
      </c>
      <c r="O24" s="16">
        <f t="shared" si="1"/>
        <v>21.474654377880185</v>
      </c>
    </row>
    <row r="25" spans="1:25">
      <c r="A25" s="14">
        <v>45587</v>
      </c>
      <c r="B25" s="15">
        <v>14918</v>
      </c>
      <c r="C25" s="15">
        <v>13500</v>
      </c>
      <c r="D25" s="15">
        <f t="shared" si="2"/>
        <v>28418</v>
      </c>
      <c r="E25" s="15">
        <v>0</v>
      </c>
      <c r="F25" s="15">
        <v>0</v>
      </c>
      <c r="G25" s="15">
        <f t="shared" si="0"/>
        <v>0</v>
      </c>
      <c r="H25" s="15"/>
      <c r="I25" s="15"/>
      <c r="J25" s="15"/>
      <c r="K25" s="15">
        <v>28688</v>
      </c>
      <c r="L25" s="15">
        <f>D25+G25+J25</f>
        <v>28418</v>
      </c>
      <c r="M25" s="15">
        <f t="shared" si="3"/>
        <v>13402</v>
      </c>
      <c r="N25" s="15">
        <v>1302</v>
      </c>
      <c r="O25" s="16">
        <f t="shared" si="1"/>
        <v>21.826420890937019</v>
      </c>
    </row>
    <row r="26" spans="1:25">
      <c r="A26" s="14">
        <v>45588</v>
      </c>
      <c r="B26" s="15">
        <v>13672</v>
      </c>
      <c r="C26" s="15">
        <v>12500</v>
      </c>
      <c r="D26" s="15">
        <f t="shared" si="2"/>
        <v>26172</v>
      </c>
      <c r="E26" s="15">
        <v>0</v>
      </c>
      <c r="F26" s="15">
        <v>0</v>
      </c>
      <c r="G26" s="15">
        <f t="shared" si="0"/>
        <v>0</v>
      </c>
      <c r="H26" s="15"/>
      <c r="I26" s="15"/>
      <c r="J26" s="15"/>
      <c r="K26" s="15">
        <v>27172</v>
      </c>
      <c r="L26" s="15">
        <f>D26+G26</f>
        <v>26172</v>
      </c>
      <c r="M26" s="15">
        <f t="shared" si="3"/>
        <v>12402</v>
      </c>
      <c r="N26" s="15">
        <v>1302</v>
      </c>
      <c r="O26" s="16">
        <f t="shared" si="1"/>
        <v>20.101382488479263</v>
      </c>
    </row>
    <row r="27" spans="1:25">
      <c r="A27" s="14">
        <v>45589</v>
      </c>
      <c r="B27" s="15">
        <v>12825</v>
      </c>
      <c r="C27" s="15">
        <v>13100</v>
      </c>
      <c r="D27" s="15">
        <f t="shared" si="2"/>
        <v>25925</v>
      </c>
      <c r="E27" s="15">
        <v>120</v>
      </c>
      <c r="F27" s="15">
        <v>0</v>
      </c>
      <c r="G27" s="15">
        <f t="shared" si="0"/>
        <v>120</v>
      </c>
      <c r="H27" s="15"/>
      <c r="I27" s="15"/>
      <c r="J27" s="15"/>
      <c r="K27" s="15">
        <v>25325</v>
      </c>
      <c r="L27" s="15">
        <f>D27+G27</f>
        <v>26045</v>
      </c>
      <c r="M27" s="15">
        <f t="shared" si="3"/>
        <v>13002</v>
      </c>
      <c r="N27" s="15">
        <v>1302</v>
      </c>
      <c r="O27" s="16">
        <f t="shared" si="1"/>
        <v>20.003840245775731</v>
      </c>
    </row>
    <row r="28" spans="1:25">
      <c r="A28" s="14">
        <v>45590</v>
      </c>
      <c r="B28" s="15">
        <v>14597</v>
      </c>
      <c r="C28" s="15">
        <v>14200</v>
      </c>
      <c r="D28" s="15">
        <f t="shared" si="2"/>
        <v>28797</v>
      </c>
      <c r="E28" s="15">
        <v>0</v>
      </c>
      <c r="F28" s="15">
        <v>0</v>
      </c>
      <c r="G28" s="15">
        <f t="shared" si="0"/>
        <v>0</v>
      </c>
      <c r="H28" s="15"/>
      <c r="I28" s="15"/>
      <c r="J28" s="15"/>
      <c r="K28" s="15">
        <v>27697</v>
      </c>
      <c r="L28" s="15">
        <f t="shared" si="5"/>
        <v>28797</v>
      </c>
      <c r="M28" s="15">
        <f t="shared" si="3"/>
        <v>14102</v>
      </c>
      <c r="N28" s="15">
        <v>1299</v>
      </c>
      <c r="O28" s="16">
        <f t="shared" si="1"/>
        <v>22.168591224018474</v>
      </c>
    </row>
    <row r="29" spans="1:25">
      <c r="A29" s="14">
        <v>45591</v>
      </c>
      <c r="B29" s="15">
        <v>14504</v>
      </c>
      <c r="C29" s="15">
        <v>14192</v>
      </c>
      <c r="D29" s="15">
        <f t="shared" si="2"/>
        <v>28696</v>
      </c>
      <c r="E29" s="15">
        <v>0</v>
      </c>
      <c r="F29" s="15">
        <v>0</v>
      </c>
      <c r="G29" s="15">
        <f t="shared" si="0"/>
        <v>0</v>
      </c>
      <c r="H29" s="15"/>
      <c r="I29" s="15"/>
      <c r="J29" s="15"/>
      <c r="K29" s="15">
        <v>28704</v>
      </c>
      <c r="L29" s="15">
        <f>D29+G29</f>
        <v>28696</v>
      </c>
      <c r="M29" s="15">
        <f t="shared" si="3"/>
        <v>14094</v>
      </c>
      <c r="N29" s="15">
        <v>1293</v>
      </c>
      <c r="O29" s="16">
        <f t="shared" si="1"/>
        <v>22.193348801237434</v>
      </c>
    </row>
    <row r="30" spans="1:25">
      <c r="A30" s="14">
        <v>45592</v>
      </c>
      <c r="B30" s="15">
        <v>16249</v>
      </c>
      <c r="C30" s="15">
        <v>12000</v>
      </c>
      <c r="D30" s="15">
        <f t="shared" si="2"/>
        <v>28249</v>
      </c>
      <c r="E30" s="15">
        <v>0</v>
      </c>
      <c r="F30" s="15">
        <v>0</v>
      </c>
      <c r="G30" s="15">
        <f t="shared" si="0"/>
        <v>0</v>
      </c>
      <c r="H30" s="15"/>
      <c r="I30" s="15"/>
      <c r="J30" s="15">
        <v>400</v>
      </c>
      <c r="K30" s="15">
        <v>30441</v>
      </c>
      <c r="L30" s="15">
        <f>D30+G30+J30</f>
        <v>28649</v>
      </c>
      <c r="M30" s="15">
        <f t="shared" si="3"/>
        <v>11902</v>
      </c>
      <c r="N30" s="15">
        <v>1299</v>
      </c>
      <c r="O30" s="16">
        <f t="shared" si="1"/>
        <v>22.054657428791376</v>
      </c>
    </row>
    <row r="31" spans="1:25">
      <c r="A31" s="14">
        <v>45593</v>
      </c>
      <c r="B31" s="15">
        <v>12263</v>
      </c>
      <c r="C31" s="15">
        <v>10231</v>
      </c>
      <c r="D31" s="15">
        <f t="shared" si="2"/>
        <v>22494</v>
      </c>
      <c r="E31" s="15">
        <v>0</v>
      </c>
      <c r="F31" s="15">
        <v>0</v>
      </c>
      <c r="G31" s="15">
        <f t="shared" si="0"/>
        <v>0</v>
      </c>
      <c r="H31" s="15"/>
      <c r="I31" s="15"/>
      <c r="J31" s="15"/>
      <c r="K31" s="15">
        <v>24263</v>
      </c>
      <c r="L31" s="15">
        <f>D31+G31</f>
        <v>22494</v>
      </c>
      <c r="M31" s="15">
        <f t="shared" si="3"/>
        <v>10133</v>
      </c>
      <c r="N31" s="15">
        <v>1294</v>
      </c>
      <c r="O31" s="16">
        <f t="shared" si="1"/>
        <v>17.383307573415767</v>
      </c>
    </row>
    <row r="32" spans="1:25">
      <c r="A32" s="14">
        <v>45594</v>
      </c>
      <c r="B32" s="15">
        <v>11453</v>
      </c>
      <c r="C32" s="15">
        <v>6699</v>
      </c>
      <c r="D32" s="15">
        <f t="shared" si="2"/>
        <v>18152</v>
      </c>
      <c r="E32" s="15">
        <v>0</v>
      </c>
      <c r="F32" s="15">
        <v>0</v>
      </c>
      <c r="G32" s="15">
        <f t="shared" si="0"/>
        <v>0</v>
      </c>
      <c r="H32" s="15"/>
      <c r="I32" s="51"/>
      <c r="J32" s="15"/>
      <c r="K32" s="15">
        <v>18426</v>
      </c>
      <c r="L32" s="15">
        <f>D32+G32+J32</f>
        <v>18152</v>
      </c>
      <c r="M32" s="15">
        <f t="shared" si="3"/>
        <v>9859</v>
      </c>
      <c r="N32" s="15">
        <v>1294</v>
      </c>
      <c r="O32" s="16">
        <f t="shared" si="1"/>
        <v>14.027820710973725</v>
      </c>
    </row>
    <row r="33" spans="1:15">
      <c r="A33" s="14">
        <v>45595</v>
      </c>
      <c r="B33" s="15">
        <v>7538</v>
      </c>
      <c r="C33" s="15">
        <v>10808</v>
      </c>
      <c r="D33" s="15">
        <f>C33+B33</f>
        <v>18346</v>
      </c>
      <c r="E33" s="15">
        <v>0</v>
      </c>
      <c r="F33" s="15">
        <v>0</v>
      </c>
      <c r="G33" s="15">
        <f>E33+F33</f>
        <v>0</v>
      </c>
      <c r="H33" s="15"/>
      <c r="I33" s="15"/>
      <c r="J33" s="15"/>
      <c r="K33" s="15">
        <v>17495</v>
      </c>
      <c r="L33" s="15">
        <f>D33+G33</f>
        <v>18346</v>
      </c>
      <c r="M33" s="15">
        <f t="shared" si="3"/>
        <v>10710</v>
      </c>
      <c r="N33" s="15">
        <v>1290</v>
      </c>
      <c r="O33" s="16">
        <f>L33/N33</f>
        <v>14.221705426356589</v>
      </c>
    </row>
    <row r="34" spans="1:15">
      <c r="A34" s="14">
        <v>45596</v>
      </c>
      <c r="B34" s="15">
        <v>10141</v>
      </c>
      <c r="C34" s="15">
        <v>10699</v>
      </c>
      <c r="D34" s="15">
        <f>C34+B34</f>
        <v>20840</v>
      </c>
      <c r="E34" s="15">
        <v>0</v>
      </c>
      <c r="F34" s="15">
        <v>0</v>
      </c>
      <c r="G34" s="15">
        <f>E34+F34</f>
        <v>0</v>
      </c>
      <c r="H34" s="15"/>
      <c r="I34" s="15">
        <v>80</v>
      </c>
      <c r="J34" s="15"/>
      <c r="K34" s="15">
        <v>17934</v>
      </c>
      <c r="L34" s="15">
        <f>D34+I34</f>
        <v>20920</v>
      </c>
      <c r="M34" s="15">
        <f>M33+D34-K34</f>
        <v>13616</v>
      </c>
      <c r="N34" s="15">
        <v>1290</v>
      </c>
      <c r="O34" s="16">
        <f>L34/N34</f>
        <v>16.217054263565892</v>
      </c>
    </row>
    <row r="35" spans="1:15">
      <c r="A35" s="43" t="s">
        <v>6</v>
      </c>
      <c r="B35" s="43"/>
      <c r="C35" s="43"/>
      <c r="D35" s="43"/>
      <c r="E35" s="43"/>
      <c r="F35" s="43"/>
      <c r="G35" s="43">
        <f>SUM(G4:G34)</f>
        <v>720</v>
      </c>
      <c r="H35" s="43"/>
      <c r="I35" s="43">
        <f>SUM(I4:I34)</f>
        <v>160</v>
      </c>
      <c r="J35" s="43">
        <f>SUM(J4:J34)</f>
        <v>1040</v>
      </c>
      <c r="K35" s="43">
        <f>SUM(K4:K34)</f>
        <v>820898</v>
      </c>
      <c r="L35" s="43">
        <f>SUM(L4:L34)</f>
        <v>822280</v>
      </c>
      <c r="M35" s="43"/>
      <c r="N35" s="43"/>
      <c r="O35" s="43"/>
    </row>
    <row r="36" spans="1:15">
      <c r="B36" s="84" t="s">
        <v>24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5">
      <c r="B37" s="84"/>
      <c r="C37" s="84" t="s">
        <v>21</v>
      </c>
      <c r="D37" s="84"/>
      <c r="E37" s="84">
        <v>720</v>
      </c>
      <c r="F37" s="84"/>
      <c r="G37" s="84"/>
      <c r="H37" s="84"/>
      <c r="I37" s="84"/>
      <c r="J37" s="84"/>
      <c r="K37" s="84"/>
      <c r="L37" s="84"/>
      <c r="M37" s="84"/>
      <c r="N37" s="84"/>
    </row>
    <row r="38" spans="1:15">
      <c r="B38" s="84"/>
      <c r="C38" s="84" t="s">
        <v>27</v>
      </c>
      <c r="D38" s="84"/>
      <c r="E38" s="84">
        <v>0</v>
      </c>
      <c r="F38" s="84"/>
      <c r="G38" s="84"/>
      <c r="H38" s="84"/>
      <c r="I38" s="84"/>
      <c r="J38" s="84"/>
      <c r="K38" s="84"/>
      <c r="L38" s="84"/>
      <c r="M38" s="84"/>
      <c r="N38" s="84"/>
    </row>
    <row r="39" spans="1:15">
      <c r="B39" s="84"/>
      <c r="C39" s="84" t="s">
        <v>23</v>
      </c>
      <c r="D39" s="84"/>
      <c r="E39" s="84">
        <v>160</v>
      </c>
      <c r="F39" s="84"/>
      <c r="G39" s="84"/>
      <c r="H39" s="84"/>
      <c r="I39" s="84"/>
      <c r="J39" s="84"/>
      <c r="K39" s="84"/>
      <c r="L39" s="84"/>
      <c r="M39" s="84"/>
      <c r="N39" s="84"/>
    </row>
    <row r="40" spans="1:15">
      <c r="B40" s="84"/>
      <c r="C40" s="84" t="s">
        <v>26</v>
      </c>
      <c r="D40" s="84"/>
      <c r="E40" s="84">
        <v>820898</v>
      </c>
      <c r="F40" s="84"/>
      <c r="G40" s="84"/>
      <c r="H40" s="84"/>
      <c r="I40" s="84"/>
      <c r="J40" s="84"/>
      <c r="K40" s="84"/>
      <c r="L40" s="84"/>
      <c r="M40" s="84"/>
      <c r="N40" s="84"/>
    </row>
    <row r="41" spans="1:15">
      <c r="B41" s="84"/>
      <c r="C41" s="84" t="s">
        <v>25</v>
      </c>
      <c r="D41" s="84"/>
      <c r="E41" s="84">
        <v>1040</v>
      </c>
      <c r="F41" s="84"/>
      <c r="G41" s="84"/>
      <c r="H41" s="84"/>
      <c r="I41" s="84"/>
      <c r="J41" s="84"/>
      <c r="K41" s="84"/>
      <c r="L41" s="84"/>
      <c r="M41" s="84"/>
      <c r="N41" s="84"/>
    </row>
    <row r="42" spans="1:15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10" sqref="A10"/>
    </sheetView>
  </sheetViews>
  <sheetFormatPr defaultRowHeight="14.4"/>
  <cols>
    <col min="1" max="1" width="18.33203125" style="91" customWidth="1"/>
    <col min="2" max="2" width="12.44140625" style="91" customWidth="1"/>
    <col min="3" max="16384" width="8.88671875" style="91"/>
  </cols>
  <sheetData>
    <row r="1" spans="1:25">
      <c r="A1" s="85" t="s">
        <v>0</v>
      </c>
      <c r="B1" s="86" t="s">
        <v>1</v>
      </c>
      <c r="C1" s="87"/>
      <c r="D1" s="85" t="s">
        <v>2</v>
      </c>
      <c r="E1" s="86" t="s">
        <v>3</v>
      </c>
      <c r="F1" s="87"/>
      <c r="G1" s="88"/>
      <c r="H1" s="86" t="s">
        <v>4</v>
      </c>
      <c r="I1" s="87"/>
      <c r="J1" s="86" t="s">
        <v>5</v>
      </c>
      <c r="K1" s="87"/>
      <c r="L1" s="85" t="s">
        <v>6</v>
      </c>
      <c r="M1" s="89" t="s">
        <v>7</v>
      </c>
      <c r="N1" s="89" t="s">
        <v>8</v>
      </c>
      <c r="O1" s="90" t="s">
        <v>9</v>
      </c>
    </row>
    <row r="2" spans="1:25">
      <c r="A2" s="92"/>
      <c r="B2" s="93" t="s">
        <v>10</v>
      </c>
      <c r="C2" s="94" t="s">
        <v>11</v>
      </c>
      <c r="D2" s="95" t="s">
        <v>6</v>
      </c>
      <c r="E2" s="93" t="s">
        <v>10</v>
      </c>
      <c r="F2" s="94" t="s">
        <v>11</v>
      </c>
      <c r="G2" s="95" t="s">
        <v>6</v>
      </c>
      <c r="H2" s="93" t="s">
        <v>12</v>
      </c>
      <c r="I2" s="94" t="s">
        <v>13</v>
      </c>
      <c r="J2" s="96" t="s">
        <v>14</v>
      </c>
      <c r="K2" s="97" t="s">
        <v>15</v>
      </c>
      <c r="L2" s="95" t="s">
        <v>16</v>
      </c>
      <c r="M2" s="98" t="s">
        <v>17</v>
      </c>
      <c r="N2" s="98" t="s">
        <v>18</v>
      </c>
      <c r="O2" s="97" t="s">
        <v>19</v>
      </c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25">
      <c r="A3" s="100" t="s">
        <v>20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>
        <v>13684</v>
      </c>
      <c r="N3" s="100">
        <v>1290</v>
      </c>
      <c r="O3" s="100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25">
      <c r="A4" s="101">
        <v>45597</v>
      </c>
      <c r="B4" s="100">
        <v>11467</v>
      </c>
      <c r="C4" s="100">
        <v>11200</v>
      </c>
      <c r="D4" s="100">
        <f>B4+C4</f>
        <v>22667</v>
      </c>
      <c r="E4" s="100">
        <v>60</v>
      </c>
      <c r="F4" s="100">
        <v>0</v>
      </c>
      <c r="G4" s="100">
        <f t="shared" ref="G4:G32" si="0">E4+F4</f>
        <v>60</v>
      </c>
      <c r="H4" s="100"/>
      <c r="I4" s="100"/>
      <c r="J4" s="100"/>
      <c r="K4" s="100">
        <v>25151</v>
      </c>
      <c r="L4" s="100">
        <f>D4+G4+I4</f>
        <v>22727</v>
      </c>
      <c r="M4" s="100">
        <f>M3+D4-K4</f>
        <v>11200</v>
      </c>
      <c r="N4" s="100">
        <v>1287</v>
      </c>
      <c r="O4" s="102">
        <f t="shared" ref="O4:O32" si="1">L4/N4</f>
        <v>17.658896658896658</v>
      </c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01">
        <v>45598</v>
      </c>
      <c r="B5" s="100">
        <v>12441</v>
      </c>
      <c r="C5" s="100">
        <v>12669</v>
      </c>
      <c r="D5" s="100">
        <f>B5+C5</f>
        <v>25110</v>
      </c>
      <c r="E5" s="100">
        <v>0</v>
      </c>
      <c r="F5" s="100">
        <v>0</v>
      </c>
      <c r="G5" s="100">
        <f t="shared" si="0"/>
        <v>0</v>
      </c>
      <c r="H5" s="100"/>
      <c r="I5" s="100"/>
      <c r="J5" s="100"/>
      <c r="K5" s="100">
        <v>20310</v>
      </c>
      <c r="L5" s="100">
        <f>G5+D5+I5</f>
        <v>25110</v>
      </c>
      <c r="M5" s="100">
        <f>M4+D5-K5</f>
        <v>16000</v>
      </c>
      <c r="N5" s="100">
        <v>1302</v>
      </c>
      <c r="O5" s="102">
        <f>L5/N5</f>
        <v>19.285714285714285</v>
      </c>
      <c r="P5" s="99"/>
      <c r="Q5" s="99"/>
      <c r="R5" s="99"/>
      <c r="S5" s="99"/>
      <c r="T5" s="99"/>
      <c r="U5" s="99"/>
      <c r="V5" s="99"/>
      <c r="W5" s="99"/>
      <c r="X5" s="99"/>
      <c r="Y5" s="99"/>
    </row>
    <row r="6" spans="1:25">
      <c r="A6" s="101">
        <v>45599</v>
      </c>
      <c r="B6" s="100">
        <v>10703</v>
      </c>
      <c r="C6" s="100">
        <v>13400</v>
      </c>
      <c r="D6" s="100">
        <f t="shared" ref="D6:D32" si="2">B6+C6</f>
        <v>24103</v>
      </c>
      <c r="E6" s="100">
        <v>0</v>
      </c>
      <c r="F6" s="100">
        <v>0</v>
      </c>
      <c r="G6" s="100">
        <f t="shared" si="0"/>
        <v>0</v>
      </c>
      <c r="H6" s="100"/>
      <c r="I6" s="100"/>
      <c r="J6" s="100">
        <v>440</v>
      </c>
      <c r="K6" s="100">
        <v>26703</v>
      </c>
      <c r="L6" s="100">
        <f>D6+G6+J6</f>
        <v>24543</v>
      </c>
      <c r="M6" s="100">
        <f t="shared" ref="M6:M33" si="3">M5+D6-K6</f>
        <v>13400</v>
      </c>
      <c r="N6" s="100">
        <v>1302</v>
      </c>
      <c r="O6" s="102">
        <f t="shared" si="1"/>
        <v>18.850230414746544</v>
      </c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5">
      <c r="A7" s="101">
        <v>45600</v>
      </c>
      <c r="B7" s="100">
        <v>11887</v>
      </c>
      <c r="C7" s="100">
        <v>13200</v>
      </c>
      <c r="D7" s="100">
        <f t="shared" si="2"/>
        <v>25087</v>
      </c>
      <c r="E7" s="100">
        <v>0</v>
      </c>
      <c r="F7" s="100">
        <v>0</v>
      </c>
      <c r="G7" s="100">
        <f t="shared" si="0"/>
        <v>0</v>
      </c>
      <c r="H7" s="100"/>
      <c r="I7" s="100"/>
      <c r="J7" s="100"/>
      <c r="K7" s="100">
        <v>25287</v>
      </c>
      <c r="L7" s="100">
        <f>D7+G7</f>
        <v>25087</v>
      </c>
      <c r="M7" s="100">
        <f t="shared" si="3"/>
        <v>13200</v>
      </c>
      <c r="N7" s="100">
        <v>1299</v>
      </c>
      <c r="O7" s="102">
        <f t="shared" si="1"/>
        <v>19.312548113933794</v>
      </c>
      <c r="P7" s="99"/>
      <c r="Q7" s="99"/>
      <c r="R7" s="99"/>
      <c r="S7" s="99"/>
      <c r="T7" s="99"/>
      <c r="U7" s="99"/>
      <c r="V7" s="99"/>
      <c r="W7" s="99"/>
      <c r="X7" s="99"/>
      <c r="Y7" s="99"/>
    </row>
    <row r="8" spans="1:25">
      <c r="A8" s="101">
        <v>45601</v>
      </c>
      <c r="B8" s="100">
        <v>11955</v>
      </c>
      <c r="C8" s="100">
        <v>12800</v>
      </c>
      <c r="D8" s="100">
        <f t="shared" si="2"/>
        <v>24755</v>
      </c>
      <c r="E8" s="100">
        <v>0</v>
      </c>
      <c r="F8" s="100">
        <v>0</v>
      </c>
      <c r="G8" s="100">
        <f t="shared" si="0"/>
        <v>0</v>
      </c>
      <c r="H8" s="100"/>
      <c r="I8" s="100"/>
      <c r="J8" s="100"/>
      <c r="K8" s="100">
        <v>24955</v>
      </c>
      <c r="L8" s="100">
        <f>D8+G8</f>
        <v>24755</v>
      </c>
      <c r="M8" s="100">
        <f>M7+D8-K8</f>
        <v>13000</v>
      </c>
      <c r="N8" s="100">
        <v>1299</v>
      </c>
      <c r="O8" s="102">
        <f t="shared" si="1"/>
        <v>19.056966897613549</v>
      </c>
      <c r="P8" s="99"/>
      <c r="Q8" s="99"/>
      <c r="R8" s="99"/>
      <c r="S8" s="99"/>
      <c r="T8" s="99"/>
      <c r="U8" s="99"/>
      <c r="V8" s="99"/>
      <c r="W8" s="99"/>
      <c r="X8" s="99"/>
      <c r="Y8" s="99"/>
    </row>
    <row r="9" spans="1:25">
      <c r="A9" s="101">
        <v>45602</v>
      </c>
      <c r="B9" s="100">
        <v>11443</v>
      </c>
      <c r="C9" s="100">
        <v>11776</v>
      </c>
      <c r="D9" s="100">
        <f>B9+C9</f>
        <v>23219</v>
      </c>
      <c r="E9" s="100">
        <v>0</v>
      </c>
      <c r="F9" s="100">
        <v>0</v>
      </c>
      <c r="G9" s="100">
        <f>E9+F9</f>
        <v>0</v>
      </c>
      <c r="H9" s="100"/>
      <c r="I9" s="100"/>
      <c r="J9" s="100"/>
      <c r="K9" s="100">
        <v>20656</v>
      </c>
      <c r="L9" s="100">
        <f>D9+G9+J9</f>
        <v>23219</v>
      </c>
      <c r="M9" s="100">
        <f>M8+D9-K9</f>
        <v>15563</v>
      </c>
      <c r="N9" s="100">
        <v>1299</v>
      </c>
      <c r="O9" s="102">
        <f t="shared" si="1"/>
        <v>17.874518860662047</v>
      </c>
      <c r="P9" s="99"/>
      <c r="Q9" s="99"/>
      <c r="R9" s="99"/>
      <c r="S9" s="99"/>
      <c r="T9" s="99"/>
      <c r="U9" s="99"/>
      <c r="V9" s="99"/>
      <c r="W9" s="99"/>
      <c r="X9" s="99"/>
      <c r="Y9" s="99"/>
    </row>
    <row r="10" spans="1:25">
      <c r="A10" s="101">
        <v>45603</v>
      </c>
      <c r="B10" s="100">
        <v>13021</v>
      </c>
      <c r="C10" s="100">
        <v>10000</v>
      </c>
      <c r="D10" s="100">
        <f t="shared" si="2"/>
        <v>23021</v>
      </c>
      <c r="E10" s="100">
        <v>0</v>
      </c>
      <c r="F10" s="100">
        <v>0</v>
      </c>
      <c r="G10" s="100">
        <f t="shared" si="0"/>
        <v>0</v>
      </c>
      <c r="H10" s="100"/>
      <c r="I10" s="100"/>
      <c r="J10" s="100">
        <v>400</v>
      </c>
      <c r="K10" s="100">
        <v>28384</v>
      </c>
      <c r="L10" s="100">
        <f>D10+J10</f>
        <v>23421</v>
      </c>
      <c r="M10" s="100">
        <f>M9+D10-K10</f>
        <v>10200</v>
      </c>
      <c r="N10" s="100">
        <v>1299</v>
      </c>
      <c r="O10" s="102">
        <f t="shared" si="1"/>
        <v>18.030023094688222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</row>
    <row r="11" spans="1:25">
      <c r="A11" s="101">
        <v>45604</v>
      </c>
      <c r="B11" s="100">
        <v>11473</v>
      </c>
      <c r="C11" s="100">
        <v>11519</v>
      </c>
      <c r="D11" s="100">
        <f t="shared" si="2"/>
        <v>22992</v>
      </c>
      <c r="E11" s="100">
        <v>0</v>
      </c>
      <c r="F11" s="100">
        <v>0</v>
      </c>
      <c r="G11" s="100">
        <f t="shared" si="0"/>
        <v>0</v>
      </c>
      <c r="H11" s="100"/>
      <c r="I11" s="100"/>
      <c r="J11" s="100"/>
      <c r="K11" s="100">
        <v>21367</v>
      </c>
      <c r="L11" s="100">
        <f>D11+G11+J11</f>
        <v>22992</v>
      </c>
      <c r="M11" s="100">
        <f>M10+D11-K11</f>
        <v>11825</v>
      </c>
      <c r="N11" s="100">
        <v>1288</v>
      </c>
      <c r="O11" s="102">
        <f t="shared" si="1"/>
        <v>17.850931677018632</v>
      </c>
      <c r="P11" s="99"/>
      <c r="Q11" s="99"/>
      <c r="R11" s="99"/>
      <c r="S11" s="99"/>
      <c r="T11" s="99"/>
      <c r="U11" s="99"/>
      <c r="V11" s="99"/>
      <c r="W11" s="99"/>
      <c r="X11" s="99"/>
      <c r="Y11" s="99"/>
    </row>
    <row r="12" spans="1:25">
      <c r="A12" s="101">
        <v>45605</v>
      </c>
      <c r="B12" s="100">
        <v>10955</v>
      </c>
      <c r="C12" s="100">
        <v>11738</v>
      </c>
      <c r="D12" s="100">
        <f t="shared" si="2"/>
        <v>22693</v>
      </c>
      <c r="E12" s="100">
        <v>0</v>
      </c>
      <c r="F12" s="100">
        <v>0</v>
      </c>
      <c r="G12" s="100">
        <f t="shared" si="0"/>
        <v>0</v>
      </c>
      <c r="H12" s="100"/>
      <c r="I12" s="100"/>
      <c r="J12" s="100"/>
      <c r="K12" s="100">
        <v>22580</v>
      </c>
      <c r="L12" s="100">
        <f>D12+G12+J12</f>
        <v>22693</v>
      </c>
      <c r="M12" s="100">
        <f t="shared" si="3"/>
        <v>11938</v>
      </c>
      <c r="N12" s="100">
        <v>1288</v>
      </c>
      <c r="O12" s="102">
        <f t="shared" si="1"/>
        <v>17.618788819875775</v>
      </c>
      <c r="P12" s="99"/>
      <c r="Q12" s="99"/>
      <c r="R12" s="99"/>
      <c r="S12" s="99"/>
      <c r="T12" s="99"/>
      <c r="U12" s="99"/>
      <c r="V12" s="99"/>
      <c r="W12" s="99"/>
      <c r="X12" s="99"/>
      <c r="Y12" s="99"/>
    </row>
    <row r="13" spans="1:25">
      <c r="A13" s="101">
        <v>45606</v>
      </c>
      <c r="B13" s="100">
        <v>11497</v>
      </c>
      <c r="C13" s="100">
        <v>11882</v>
      </c>
      <c r="D13" s="100">
        <f t="shared" si="2"/>
        <v>23379</v>
      </c>
      <c r="E13" s="100">
        <v>0</v>
      </c>
      <c r="F13" s="100">
        <v>0</v>
      </c>
      <c r="G13" s="100">
        <f t="shared" si="0"/>
        <v>0</v>
      </c>
      <c r="H13" s="100"/>
      <c r="I13" s="100"/>
      <c r="J13" s="100"/>
      <c r="K13" s="100">
        <v>20040</v>
      </c>
      <c r="L13" s="100">
        <f>D13+G13+J13</f>
        <v>23379</v>
      </c>
      <c r="M13" s="100">
        <f t="shared" si="3"/>
        <v>15277</v>
      </c>
      <c r="N13" s="100">
        <v>1288</v>
      </c>
      <c r="O13" s="102">
        <f t="shared" si="1"/>
        <v>18.15139751552795</v>
      </c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25">
      <c r="A14" s="101">
        <v>45607</v>
      </c>
      <c r="B14" s="103">
        <v>11754</v>
      </c>
      <c r="C14" s="103">
        <v>12000</v>
      </c>
      <c r="D14" s="103">
        <f t="shared" si="2"/>
        <v>23754</v>
      </c>
      <c r="E14" s="103">
        <v>0</v>
      </c>
      <c r="F14" s="103">
        <v>0</v>
      </c>
      <c r="G14" s="103">
        <f t="shared" si="0"/>
        <v>0</v>
      </c>
      <c r="H14" s="103"/>
      <c r="I14" s="103"/>
      <c r="J14" s="103"/>
      <c r="K14" s="103">
        <v>26831</v>
      </c>
      <c r="L14" s="103">
        <f t="shared" ref="L14:L18" si="4">D14+G14</f>
        <v>23754</v>
      </c>
      <c r="M14" s="103">
        <f>M13+D14-K14</f>
        <v>12200</v>
      </c>
      <c r="N14" s="100">
        <v>1288</v>
      </c>
      <c r="O14" s="104">
        <f t="shared" si="1"/>
        <v>18.44254658385093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</row>
    <row r="15" spans="1:25">
      <c r="A15" s="101">
        <v>45608</v>
      </c>
      <c r="B15" s="100">
        <v>12837</v>
      </c>
      <c r="C15" s="100">
        <v>13000</v>
      </c>
      <c r="D15" s="100">
        <f t="shared" si="2"/>
        <v>25837</v>
      </c>
      <c r="E15" s="100">
        <v>0</v>
      </c>
      <c r="F15" s="100">
        <v>0</v>
      </c>
      <c r="G15" s="100">
        <f t="shared" si="0"/>
        <v>0</v>
      </c>
      <c r="H15" s="100"/>
      <c r="I15" s="100"/>
      <c r="J15" s="100"/>
      <c r="K15" s="100">
        <v>20811</v>
      </c>
      <c r="L15" s="100">
        <f>D15+G15+J15</f>
        <v>25837</v>
      </c>
      <c r="M15" s="100">
        <f>M14+D15-K15</f>
        <v>17226</v>
      </c>
      <c r="N15" s="100">
        <v>1307</v>
      </c>
      <c r="O15" s="102">
        <f>L15/N15</f>
        <v>19.768171384850802</v>
      </c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6" spans="1:25">
      <c r="A16" s="101">
        <v>45609</v>
      </c>
      <c r="B16" s="100">
        <v>11519</v>
      </c>
      <c r="C16" s="100">
        <v>12200</v>
      </c>
      <c r="D16" s="100">
        <f t="shared" si="2"/>
        <v>23719</v>
      </c>
      <c r="E16" s="100">
        <v>0</v>
      </c>
      <c r="F16" s="100">
        <v>0</v>
      </c>
      <c r="G16" s="100">
        <f>E16+F16</f>
        <v>0</v>
      </c>
      <c r="H16" s="100"/>
      <c r="I16" s="100"/>
      <c r="J16" s="100"/>
      <c r="K16" s="100">
        <v>28545</v>
      </c>
      <c r="L16" s="100">
        <f t="shared" si="4"/>
        <v>23719</v>
      </c>
      <c r="M16" s="100">
        <f t="shared" si="3"/>
        <v>12400</v>
      </c>
      <c r="N16" s="100">
        <v>1303</v>
      </c>
      <c r="O16" s="102">
        <f t="shared" si="1"/>
        <v>18.203376822716809</v>
      </c>
      <c r="P16" s="99"/>
      <c r="Q16" s="99"/>
      <c r="R16" s="99"/>
      <c r="S16" s="99"/>
      <c r="T16" s="99"/>
      <c r="U16" s="99"/>
      <c r="V16" s="99"/>
      <c r="W16" s="99"/>
      <c r="X16" s="99"/>
      <c r="Y16" s="99"/>
    </row>
    <row r="17" spans="1:25">
      <c r="A17" s="101">
        <v>45610</v>
      </c>
      <c r="B17" s="100">
        <v>13145</v>
      </c>
      <c r="C17" s="100">
        <v>12000</v>
      </c>
      <c r="D17" s="100">
        <f t="shared" si="2"/>
        <v>25145</v>
      </c>
      <c r="E17" s="100">
        <v>0</v>
      </c>
      <c r="F17" s="100">
        <v>0</v>
      </c>
      <c r="G17" s="100">
        <f t="shared" si="0"/>
        <v>0</v>
      </c>
      <c r="H17" s="100"/>
      <c r="I17" s="100"/>
      <c r="J17" s="100"/>
      <c r="K17" s="100">
        <v>20827</v>
      </c>
      <c r="L17" s="100">
        <f>D17+G17+J17</f>
        <v>25145</v>
      </c>
      <c r="M17" s="100">
        <v>16518</v>
      </c>
      <c r="N17" s="100">
        <v>1288</v>
      </c>
      <c r="O17" s="102">
        <f t="shared" si="1"/>
        <v>19.522515527950311</v>
      </c>
      <c r="P17" s="99"/>
      <c r="Q17" s="99"/>
      <c r="R17" s="99"/>
      <c r="S17" s="99"/>
      <c r="T17" s="99"/>
      <c r="U17" s="99"/>
      <c r="V17" s="99"/>
      <c r="W17" s="99"/>
      <c r="X17" s="99"/>
      <c r="Y17" s="99"/>
    </row>
    <row r="18" spans="1:25">
      <c r="A18" s="101">
        <v>45611</v>
      </c>
      <c r="B18" s="100">
        <v>12806</v>
      </c>
      <c r="C18" s="100">
        <v>13000</v>
      </c>
      <c r="D18" s="100">
        <f t="shared" si="2"/>
        <v>25806</v>
      </c>
      <c r="E18" s="100">
        <v>0</v>
      </c>
      <c r="F18" s="100">
        <v>0</v>
      </c>
      <c r="G18" s="100">
        <f t="shared" si="0"/>
        <v>0</v>
      </c>
      <c r="H18" s="100"/>
      <c r="I18" s="100"/>
      <c r="J18" s="100"/>
      <c r="K18" s="100">
        <v>29324</v>
      </c>
      <c r="L18" s="100">
        <f t="shared" si="4"/>
        <v>25806</v>
      </c>
      <c r="M18" s="100">
        <f t="shared" si="3"/>
        <v>13000</v>
      </c>
      <c r="N18" s="100">
        <v>1288</v>
      </c>
      <c r="O18" s="102">
        <f t="shared" si="1"/>
        <v>20.035714285714285</v>
      </c>
      <c r="P18" s="99"/>
      <c r="Q18" s="99"/>
      <c r="R18" s="99"/>
      <c r="S18" s="99"/>
      <c r="T18" s="99"/>
      <c r="U18" s="99"/>
      <c r="V18" s="99"/>
      <c r="W18" s="99"/>
      <c r="X18" s="99"/>
      <c r="Y18" s="99"/>
    </row>
    <row r="19" spans="1:25">
      <c r="A19" s="101">
        <v>45612</v>
      </c>
      <c r="B19" s="100">
        <v>12672</v>
      </c>
      <c r="C19" s="100">
        <v>12375</v>
      </c>
      <c r="D19" s="100">
        <f t="shared" si="2"/>
        <v>25047</v>
      </c>
      <c r="E19" s="100">
        <v>0</v>
      </c>
      <c r="F19" s="100">
        <v>0</v>
      </c>
      <c r="G19" s="100">
        <f t="shared" si="0"/>
        <v>0</v>
      </c>
      <c r="H19" s="100"/>
      <c r="I19" s="100">
        <v>10</v>
      </c>
      <c r="J19" s="100"/>
      <c r="K19" s="100">
        <v>20816</v>
      </c>
      <c r="L19" s="100">
        <f>D19+G19+J19</f>
        <v>25047</v>
      </c>
      <c r="M19" s="100">
        <f t="shared" si="3"/>
        <v>17231</v>
      </c>
      <c r="N19" s="100">
        <v>1288</v>
      </c>
      <c r="O19" s="102">
        <f t="shared" si="1"/>
        <v>19.446428571428573</v>
      </c>
      <c r="P19" s="99"/>
      <c r="Q19" s="99"/>
      <c r="R19" s="99"/>
      <c r="S19" s="99"/>
      <c r="T19" s="99"/>
      <c r="U19" s="99"/>
      <c r="V19" s="99"/>
      <c r="W19" s="99"/>
      <c r="X19" s="99"/>
      <c r="Y19" s="99"/>
    </row>
    <row r="20" spans="1:25">
      <c r="A20" s="101">
        <v>45613</v>
      </c>
      <c r="B20" s="100">
        <v>13269</v>
      </c>
      <c r="C20" s="100">
        <v>12724</v>
      </c>
      <c r="D20" s="100">
        <f t="shared" si="2"/>
        <v>25993</v>
      </c>
      <c r="E20" s="100">
        <v>0</v>
      </c>
      <c r="F20" s="100">
        <v>0</v>
      </c>
      <c r="G20" s="100">
        <f t="shared" si="0"/>
        <v>0</v>
      </c>
      <c r="H20" s="100"/>
      <c r="I20" s="100"/>
      <c r="J20" s="100">
        <v>440</v>
      </c>
      <c r="K20" s="100">
        <v>30500</v>
      </c>
      <c r="L20" s="100">
        <f>D20+J20</f>
        <v>26433</v>
      </c>
      <c r="M20" s="100">
        <f t="shared" si="3"/>
        <v>12724</v>
      </c>
      <c r="N20" s="100">
        <v>1356</v>
      </c>
      <c r="O20" s="102">
        <f t="shared" si="1"/>
        <v>19.493362831858406</v>
      </c>
      <c r="P20" s="99"/>
      <c r="Q20" s="99"/>
      <c r="R20" s="99"/>
      <c r="S20" s="99"/>
      <c r="T20" s="99"/>
      <c r="U20" s="99"/>
      <c r="V20" s="99"/>
      <c r="W20" s="99"/>
      <c r="X20" s="99"/>
      <c r="Y20" s="99"/>
    </row>
    <row r="21" spans="1:25">
      <c r="A21" s="101">
        <v>45614</v>
      </c>
      <c r="B21" s="100">
        <v>14000</v>
      </c>
      <c r="C21" s="100">
        <v>11600</v>
      </c>
      <c r="D21" s="100">
        <f t="shared" si="2"/>
        <v>25600</v>
      </c>
      <c r="E21" s="100">
        <v>0</v>
      </c>
      <c r="F21" s="100">
        <v>0</v>
      </c>
      <c r="G21" s="100">
        <f t="shared" si="0"/>
        <v>0</v>
      </c>
      <c r="H21" s="100"/>
      <c r="I21" s="100"/>
      <c r="J21" s="100"/>
      <c r="K21" s="100">
        <v>20749</v>
      </c>
      <c r="L21" s="100">
        <v>25610</v>
      </c>
      <c r="M21" s="100">
        <f t="shared" si="3"/>
        <v>17575</v>
      </c>
      <c r="N21" s="100">
        <v>1364</v>
      </c>
      <c r="O21" s="102">
        <f t="shared" si="1"/>
        <v>18.775659824046922</v>
      </c>
    </row>
    <row r="22" spans="1:25">
      <c r="A22" s="101">
        <v>45615</v>
      </c>
      <c r="B22" s="100">
        <v>11347</v>
      </c>
      <c r="C22" s="100">
        <v>13000</v>
      </c>
      <c r="D22" s="100">
        <f t="shared" si="2"/>
        <v>24347</v>
      </c>
      <c r="E22" s="100">
        <v>0</v>
      </c>
      <c r="F22" s="100">
        <v>0</v>
      </c>
      <c r="G22" s="100">
        <f t="shared" si="0"/>
        <v>0</v>
      </c>
      <c r="H22" s="100"/>
      <c r="I22" s="100">
        <v>10</v>
      </c>
      <c r="J22" s="100"/>
      <c r="K22" s="100">
        <v>28922</v>
      </c>
      <c r="L22" s="100">
        <v>24357</v>
      </c>
      <c r="M22" s="100">
        <f t="shared" si="3"/>
        <v>13000</v>
      </c>
      <c r="N22" s="100">
        <v>1368</v>
      </c>
      <c r="O22" s="102">
        <f t="shared" si="1"/>
        <v>17.80482456140351</v>
      </c>
    </row>
    <row r="23" spans="1:25">
      <c r="A23" s="101">
        <v>45616</v>
      </c>
      <c r="B23" s="100">
        <v>12977</v>
      </c>
      <c r="C23" s="100">
        <v>14145</v>
      </c>
      <c r="D23" s="100">
        <f t="shared" si="2"/>
        <v>27122</v>
      </c>
      <c r="E23" s="100">
        <v>0</v>
      </c>
      <c r="F23" s="100">
        <v>0</v>
      </c>
      <c r="G23" s="100">
        <f t="shared" si="0"/>
        <v>0</v>
      </c>
      <c r="H23" s="100"/>
      <c r="I23" s="100">
        <v>10</v>
      </c>
      <c r="J23" s="100"/>
      <c r="K23" s="100">
        <v>20703</v>
      </c>
      <c r="L23" s="100">
        <f>D23+I23</f>
        <v>27132</v>
      </c>
      <c r="M23" s="100">
        <f t="shared" si="3"/>
        <v>19419</v>
      </c>
      <c r="N23" s="100">
        <v>1368</v>
      </c>
      <c r="O23" s="102">
        <f t="shared" si="1"/>
        <v>19.833333333333332</v>
      </c>
    </row>
    <row r="24" spans="1:25">
      <c r="A24" s="101">
        <v>45617</v>
      </c>
      <c r="B24" s="100">
        <v>14690</v>
      </c>
      <c r="C24" s="100">
        <v>12500</v>
      </c>
      <c r="D24" s="100">
        <f t="shared" si="2"/>
        <v>27190</v>
      </c>
      <c r="E24" s="100">
        <v>0</v>
      </c>
      <c r="F24" s="100">
        <v>0</v>
      </c>
      <c r="G24" s="100">
        <f>E24+F24</f>
        <v>0</v>
      </c>
      <c r="H24" s="100"/>
      <c r="I24" s="100">
        <v>10</v>
      </c>
      <c r="J24" s="100"/>
      <c r="K24" s="100">
        <v>34109</v>
      </c>
      <c r="L24" s="100">
        <f>D24+I24</f>
        <v>27200</v>
      </c>
      <c r="M24" s="100">
        <f t="shared" si="3"/>
        <v>12500</v>
      </c>
      <c r="N24" s="100">
        <v>1363</v>
      </c>
      <c r="O24" s="102">
        <f t="shared" si="1"/>
        <v>19.95597945707997</v>
      </c>
    </row>
    <row r="25" spans="1:25">
      <c r="A25" s="101">
        <v>45618</v>
      </c>
      <c r="B25" s="100">
        <v>12600</v>
      </c>
      <c r="C25" s="100">
        <v>12400</v>
      </c>
      <c r="D25" s="100">
        <f t="shared" si="2"/>
        <v>25000</v>
      </c>
      <c r="E25" s="100">
        <v>0</v>
      </c>
      <c r="F25" s="100">
        <v>0</v>
      </c>
      <c r="G25" s="100">
        <f t="shared" si="0"/>
        <v>0</v>
      </c>
      <c r="H25" s="100"/>
      <c r="I25" s="100">
        <v>10</v>
      </c>
      <c r="J25" s="100"/>
      <c r="K25" s="100">
        <v>20700</v>
      </c>
      <c r="L25" s="100">
        <f>D25+I25</f>
        <v>25010</v>
      </c>
      <c r="M25" s="100">
        <f t="shared" si="3"/>
        <v>16800</v>
      </c>
      <c r="N25" s="100">
        <v>1341</v>
      </c>
      <c r="O25" s="102">
        <f t="shared" si="1"/>
        <v>18.650260999254289</v>
      </c>
    </row>
    <row r="26" spans="1:25">
      <c r="A26" s="101">
        <v>45619</v>
      </c>
      <c r="B26" s="100">
        <v>12800</v>
      </c>
      <c r="C26" s="100">
        <v>13100</v>
      </c>
      <c r="D26" s="100">
        <f t="shared" si="2"/>
        <v>25900</v>
      </c>
      <c r="E26" s="100">
        <v>0</v>
      </c>
      <c r="F26" s="100">
        <v>0</v>
      </c>
      <c r="G26" s="100">
        <f t="shared" si="0"/>
        <v>0</v>
      </c>
      <c r="H26" s="100"/>
      <c r="I26" s="100">
        <v>10</v>
      </c>
      <c r="J26" s="100"/>
      <c r="K26" s="100">
        <v>28200</v>
      </c>
      <c r="L26" s="100">
        <f>D26+I26+J26</f>
        <v>25910</v>
      </c>
      <c r="M26" s="100">
        <f t="shared" si="3"/>
        <v>14500</v>
      </c>
      <c r="N26" s="100">
        <v>1336</v>
      </c>
      <c r="O26" s="102">
        <f t="shared" si="1"/>
        <v>19.393712574850298</v>
      </c>
    </row>
    <row r="27" spans="1:25">
      <c r="A27" s="101">
        <v>45620</v>
      </c>
      <c r="B27" s="100">
        <v>12955</v>
      </c>
      <c r="C27" s="100">
        <v>12381</v>
      </c>
      <c r="D27" s="100">
        <f t="shared" si="2"/>
        <v>25336</v>
      </c>
      <c r="E27" s="100">
        <v>0</v>
      </c>
      <c r="F27" s="100">
        <v>0</v>
      </c>
      <c r="G27" s="100">
        <f t="shared" si="0"/>
        <v>0</v>
      </c>
      <c r="H27" s="100"/>
      <c r="I27" s="100">
        <v>10</v>
      </c>
      <c r="J27" s="100">
        <v>400</v>
      </c>
      <c r="K27" s="100">
        <v>20960</v>
      </c>
      <c r="L27" s="100">
        <f>D27+I27+J27</f>
        <v>25746</v>
      </c>
      <c r="M27" s="100">
        <f t="shared" si="3"/>
        <v>18876</v>
      </c>
      <c r="N27" s="100">
        <v>1333</v>
      </c>
      <c r="O27" s="102">
        <f t="shared" si="1"/>
        <v>19.314328582145535</v>
      </c>
    </row>
    <row r="28" spans="1:25">
      <c r="A28" s="101">
        <v>45621</v>
      </c>
      <c r="B28" s="100">
        <v>13730</v>
      </c>
      <c r="C28" s="100">
        <v>12834</v>
      </c>
      <c r="D28" s="100">
        <f t="shared" si="2"/>
        <v>26564</v>
      </c>
      <c r="E28" s="100">
        <v>0</v>
      </c>
      <c r="F28" s="100">
        <v>0</v>
      </c>
      <c r="G28" s="100">
        <f t="shared" si="0"/>
        <v>0</v>
      </c>
      <c r="H28" s="100"/>
      <c r="I28" s="100">
        <v>10</v>
      </c>
      <c r="J28" s="100"/>
      <c r="K28" s="100">
        <v>32606</v>
      </c>
      <c r="L28" s="100">
        <f>D28+I28</f>
        <v>26574</v>
      </c>
      <c r="M28" s="100">
        <f t="shared" si="3"/>
        <v>12834</v>
      </c>
      <c r="N28" s="100">
        <v>1329</v>
      </c>
      <c r="O28" s="102">
        <f t="shared" si="1"/>
        <v>19.995485327313769</v>
      </c>
    </row>
    <row r="29" spans="1:25">
      <c r="A29" s="101">
        <v>45622</v>
      </c>
      <c r="B29" s="100">
        <v>14015</v>
      </c>
      <c r="C29" s="100">
        <v>13755</v>
      </c>
      <c r="D29" s="100">
        <f t="shared" si="2"/>
        <v>27770</v>
      </c>
      <c r="E29" s="100">
        <v>0</v>
      </c>
      <c r="F29" s="100">
        <v>0</v>
      </c>
      <c r="G29" s="100">
        <f t="shared" si="0"/>
        <v>0</v>
      </c>
      <c r="H29" s="100"/>
      <c r="I29" s="100">
        <v>10</v>
      </c>
      <c r="J29" s="100"/>
      <c r="K29" s="100">
        <v>20754</v>
      </c>
      <c r="L29" s="100">
        <f>D29+I29</f>
        <v>27780</v>
      </c>
      <c r="M29" s="103">
        <f t="shared" si="3"/>
        <v>19850</v>
      </c>
      <c r="N29" s="100">
        <v>1337</v>
      </c>
      <c r="O29" s="102">
        <f t="shared" si="1"/>
        <v>20.777860882572924</v>
      </c>
    </row>
    <row r="30" spans="1:25">
      <c r="A30" s="101">
        <v>45623</v>
      </c>
      <c r="B30" s="100">
        <v>14958</v>
      </c>
      <c r="C30" s="100">
        <v>12540</v>
      </c>
      <c r="D30" s="100">
        <f t="shared" si="2"/>
        <v>27498</v>
      </c>
      <c r="E30" s="100">
        <v>0</v>
      </c>
      <c r="F30" s="100">
        <v>0</v>
      </c>
      <c r="G30" s="100">
        <f t="shared" si="0"/>
        <v>0</v>
      </c>
      <c r="H30" s="100"/>
      <c r="I30" s="100">
        <v>10</v>
      </c>
      <c r="J30" s="100"/>
      <c r="K30" s="100">
        <v>34808</v>
      </c>
      <c r="L30" s="100">
        <f>D30+I30</f>
        <v>27508</v>
      </c>
      <c r="M30" s="100">
        <f t="shared" si="3"/>
        <v>12540</v>
      </c>
      <c r="N30" s="100">
        <v>1337</v>
      </c>
      <c r="O30" s="102">
        <f t="shared" si="1"/>
        <v>20.574420344053852</v>
      </c>
    </row>
    <row r="31" spans="1:25">
      <c r="A31" s="101">
        <v>45624</v>
      </c>
      <c r="B31" s="103">
        <v>13304</v>
      </c>
      <c r="C31" s="103">
        <v>13654</v>
      </c>
      <c r="D31" s="103">
        <f t="shared" si="2"/>
        <v>26958</v>
      </c>
      <c r="E31" s="103">
        <v>0</v>
      </c>
      <c r="F31" s="103">
        <v>0</v>
      </c>
      <c r="G31" s="103">
        <f t="shared" si="0"/>
        <v>0</v>
      </c>
      <c r="H31" s="100"/>
      <c r="I31" s="100">
        <v>10</v>
      </c>
      <c r="J31" s="100"/>
      <c r="K31" s="103">
        <v>34649</v>
      </c>
      <c r="L31" s="103">
        <f>D31+I31</f>
        <v>26968</v>
      </c>
      <c r="M31" s="100">
        <f t="shared" si="3"/>
        <v>4849</v>
      </c>
      <c r="N31" s="103">
        <v>1322</v>
      </c>
      <c r="O31" s="102">
        <f t="shared" si="1"/>
        <v>20.399394856278366</v>
      </c>
    </row>
    <row r="32" spans="1:25">
      <c r="A32" s="101">
        <v>45625</v>
      </c>
      <c r="B32" s="105">
        <v>14825</v>
      </c>
      <c r="C32" s="105">
        <v>13220</v>
      </c>
      <c r="D32" s="105">
        <f t="shared" si="2"/>
        <v>28045</v>
      </c>
      <c r="E32" s="105">
        <v>0</v>
      </c>
      <c r="F32" s="105">
        <v>0</v>
      </c>
      <c r="G32" s="105">
        <f t="shared" si="0"/>
        <v>0</v>
      </c>
      <c r="H32" s="105"/>
      <c r="I32" s="105">
        <v>10</v>
      </c>
      <c r="J32" s="105"/>
      <c r="K32" s="105">
        <v>19203</v>
      </c>
      <c r="L32" s="105">
        <f>D32+I32</f>
        <v>28055</v>
      </c>
      <c r="M32" s="105">
        <v>13220</v>
      </c>
      <c r="N32" s="105">
        <v>1345</v>
      </c>
      <c r="O32" s="106">
        <f t="shared" si="1"/>
        <v>20.858736059479554</v>
      </c>
    </row>
    <row r="33" spans="1:15">
      <c r="A33" s="101">
        <v>45626</v>
      </c>
      <c r="B33" s="100">
        <v>14834</v>
      </c>
      <c r="C33" s="100">
        <v>12000</v>
      </c>
      <c r="D33" s="100">
        <f>C33+B33</f>
        <v>26834</v>
      </c>
      <c r="E33" s="100">
        <v>0</v>
      </c>
      <c r="F33" s="100">
        <v>0</v>
      </c>
      <c r="G33" s="100">
        <f>E33+F33</f>
        <v>0</v>
      </c>
      <c r="H33" s="100"/>
      <c r="I33" s="100">
        <v>10</v>
      </c>
      <c r="J33" s="100">
        <v>20</v>
      </c>
      <c r="K33" s="100">
        <v>28054</v>
      </c>
      <c r="L33" s="100">
        <f>D33+I33+J33</f>
        <v>26864</v>
      </c>
      <c r="M33" s="100">
        <f t="shared" si="3"/>
        <v>12000</v>
      </c>
      <c r="N33" s="100">
        <v>1344</v>
      </c>
      <c r="O33" s="102">
        <f>L33/N33</f>
        <v>19.988095238095237</v>
      </c>
    </row>
    <row r="34" spans="1:15" ht="15.6">
      <c r="A34" s="107" t="s">
        <v>29</v>
      </c>
      <c r="B34" s="107"/>
      <c r="C34" s="107"/>
      <c r="D34" s="107"/>
      <c r="E34" s="107"/>
      <c r="F34" s="107"/>
      <c r="G34" s="107"/>
      <c r="H34" s="107"/>
      <c r="I34" s="107">
        <f>SUM(I3:I33)</f>
        <v>130</v>
      </c>
      <c r="J34" s="107">
        <f>SUM(J3:J33)</f>
        <v>1700</v>
      </c>
      <c r="K34" s="107">
        <f>SUM(K4:K33)</f>
        <v>757504</v>
      </c>
      <c r="L34" s="107">
        <f>SUM(L4:L33)</f>
        <v>758381</v>
      </c>
      <c r="M34" s="107"/>
      <c r="N34" s="107"/>
      <c r="O34" s="107"/>
    </row>
    <row r="36" spans="1:15">
      <c r="A36" s="108" t="s">
        <v>30</v>
      </c>
      <c r="B36" s="108"/>
    </row>
    <row r="37" spans="1:15">
      <c r="A37" s="108" t="s">
        <v>23</v>
      </c>
      <c r="B37" s="108">
        <v>130</v>
      </c>
    </row>
    <row r="38" spans="1:15">
      <c r="A38" s="109" t="s">
        <v>31</v>
      </c>
      <c r="B38" s="108">
        <v>60</v>
      </c>
    </row>
    <row r="39" spans="1:15">
      <c r="A39" s="109" t="s">
        <v>32</v>
      </c>
      <c r="B39" s="108">
        <v>757504</v>
      </c>
    </row>
    <row r="40" spans="1:15">
      <c r="A40" s="108" t="s">
        <v>25</v>
      </c>
      <c r="B40" s="108">
        <v>1700</v>
      </c>
    </row>
    <row r="41" spans="1:15">
      <c r="A41" s="108" t="s">
        <v>35</v>
      </c>
      <c r="B41" s="108">
        <v>758381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topLeftCell="A15" workbookViewId="0">
      <selection activeCell="R33" sqref="R33"/>
    </sheetView>
  </sheetViews>
  <sheetFormatPr defaultRowHeight="14.4"/>
  <cols>
    <col min="1" max="1" width="17.6640625" style="91" customWidth="1"/>
    <col min="2" max="2" width="14.5546875" style="91" customWidth="1"/>
    <col min="3" max="16384" width="8.88671875" style="91"/>
  </cols>
  <sheetData>
    <row r="1" spans="1:25">
      <c r="A1" s="85" t="s">
        <v>0</v>
      </c>
      <c r="B1" s="86" t="s">
        <v>1</v>
      </c>
      <c r="C1" s="87"/>
      <c r="D1" s="85" t="s">
        <v>2</v>
      </c>
      <c r="E1" s="86" t="s">
        <v>3</v>
      </c>
      <c r="F1" s="87"/>
      <c r="G1" s="88"/>
      <c r="H1" s="86" t="s">
        <v>4</v>
      </c>
      <c r="I1" s="87"/>
      <c r="J1" s="86" t="s">
        <v>5</v>
      </c>
      <c r="K1" s="87"/>
      <c r="L1" s="85" t="s">
        <v>6</v>
      </c>
      <c r="M1" s="89" t="s">
        <v>7</v>
      </c>
      <c r="N1" s="89" t="s">
        <v>8</v>
      </c>
      <c r="O1" s="90" t="s">
        <v>9</v>
      </c>
    </row>
    <row r="2" spans="1:25">
      <c r="A2" s="92"/>
      <c r="B2" s="93" t="s">
        <v>10</v>
      </c>
      <c r="C2" s="94" t="s">
        <v>11</v>
      </c>
      <c r="D2" s="95" t="s">
        <v>6</v>
      </c>
      <c r="E2" s="93" t="s">
        <v>10</v>
      </c>
      <c r="F2" s="94" t="s">
        <v>11</v>
      </c>
      <c r="G2" s="95" t="s">
        <v>6</v>
      </c>
      <c r="H2" s="93" t="s">
        <v>12</v>
      </c>
      <c r="I2" s="94" t="s">
        <v>13</v>
      </c>
      <c r="J2" s="96" t="s">
        <v>14</v>
      </c>
      <c r="K2" s="97" t="s">
        <v>15</v>
      </c>
      <c r="L2" s="95" t="s">
        <v>16</v>
      </c>
      <c r="M2" s="98" t="s">
        <v>17</v>
      </c>
      <c r="N2" s="98" t="s">
        <v>18</v>
      </c>
      <c r="O2" s="97" t="s">
        <v>19</v>
      </c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25">
      <c r="A3" s="100" t="s">
        <v>20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>
        <v>12000</v>
      </c>
      <c r="N3" s="100">
        <v>1344</v>
      </c>
      <c r="O3" s="100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25">
      <c r="A4" s="101">
        <v>45627</v>
      </c>
      <c r="B4" s="100">
        <v>12502</v>
      </c>
      <c r="C4" s="100">
        <v>13714</v>
      </c>
      <c r="D4" s="100">
        <f>B4+C4</f>
        <v>26216</v>
      </c>
      <c r="E4" s="100">
        <v>0</v>
      </c>
      <c r="F4" s="100">
        <v>0</v>
      </c>
      <c r="G4" s="100">
        <f t="shared" ref="G4:G32" si="0">E4+F4</f>
        <v>0</v>
      </c>
      <c r="H4" s="100"/>
      <c r="I4" s="100">
        <v>10</v>
      </c>
      <c r="J4" s="100">
        <v>420</v>
      </c>
      <c r="K4" s="100">
        <v>24502</v>
      </c>
      <c r="L4" s="100">
        <f>D4+I4+J4</f>
        <v>26646</v>
      </c>
      <c r="M4" s="100">
        <f>M3+D4-K4</f>
        <v>13714</v>
      </c>
      <c r="N4" s="100">
        <v>1351</v>
      </c>
      <c r="O4" s="102">
        <f t="shared" ref="O4:O32" si="1">L4/N4</f>
        <v>19.72316802368616</v>
      </c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01">
        <v>45628</v>
      </c>
      <c r="B5" s="100">
        <v>12432</v>
      </c>
      <c r="C5" s="100">
        <v>12548</v>
      </c>
      <c r="D5" s="100">
        <f>B5+C5</f>
        <v>24980</v>
      </c>
      <c r="E5" s="100">
        <v>0</v>
      </c>
      <c r="F5" s="100">
        <v>0</v>
      </c>
      <c r="G5" s="100">
        <f t="shared" si="0"/>
        <v>0</v>
      </c>
      <c r="H5" s="100"/>
      <c r="I5" s="100">
        <v>101</v>
      </c>
      <c r="J5" s="100"/>
      <c r="K5" s="100">
        <v>26146</v>
      </c>
      <c r="L5" s="100">
        <f t="shared" ref="L5:L11" si="2">D5+I5</f>
        <v>25081</v>
      </c>
      <c r="M5" s="100">
        <f>M4+D5-K5</f>
        <v>12548</v>
      </c>
      <c r="N5" s="100">
        <v>1351</v>
      </c>
      <c r="O5" s="102">
        <f>L5/N5</f>
        <v>18.564766839378237</v>
      </c>
      <c r="P5" s="99"/>
      <c r="Q5" s="99"/>
      <c r="R5" s="99"/>
      <c r="S5" s="99"/>
      <c r="T5" s="99"/>
      <c r="U5" s="99"/>
      <c r="V5" s="99"/>
      <c r="W5" s="99"/>
      <c r="X5" s="99"/>
      <c r="Y5" s="99"/>
    </row>
    <row r="6" spans="1:25">
      <c r="A6" s="101">
        <v>45629</v>
      </c>
      <c r="B6" s="100">
        <v>13636</v>
      </c>
      <c r="C6" s="100">
        <v>13704</v>
      </c>
      <c r="D6" s="100">
        <f t="shared" ref="D6:D32" si="3">B6+C6</f>
        <v>27340</v>
      </c>
      <c r="E6" s="100">
        <v>0</v>
      </c>
      <c r="F6" s="100">
        <v>0</v>
      </c>
      <c r="G6" s="100">
        <f t="shared" si="0"/>
        <v>0</v>
      </c>
      <c r="H6" s="100"/>
      <c r="I6" s="100">
        <v>18</v>
      </c>
      <c r="J6" s="100"/>
      <c r="K6" s="100">
        <v>26146</v>
      </c>
      <c r="L6" s="100">
        <f t="shared" si="2"/>
        <v>27358</v>
      </c>
      <c r="M6" s="100">
        <f t="shared" ref="M6:M33" si="4">M5+D6-K6</f>
        <v>13742</v>
      </c>
      <c r="N6" s="100">
        <v>1347</v>
      </c>
      <c r="O6" s="102">
        <f t="shared" si="1"/>
        <v>20.310319227913883</v>
      </c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5">
      <c r="A7" s="101">
        <v>45630</v>
      </c>
      <c r="B7" s="100">
        <v>13636</v>
      </c>
      <c r="C7" s="100">
        <v>13494</v>
      </c>
      <c r="D7" s="100">
        <f t="shared" si="3"/>
        <v>27130</v>
      </c>
      <c r="E7" s="100">
        <v>0</v>
      </c>
      <c r="F7" s="100">
        <v>0</v>
      </c>
      <c r="G7" s="100">
        <f t="shared" si="0"/>
        <v>0</v>
      </c>
      <c r="H7" s="100"/>
      <c r="I7" s="100">
        <v>15</v>
      </c>
      <c r="J7" s="100"/>
      <c r="K7" s="100">
        <v>27368</v>
      </c>
      <c r="L7" s="100">
        <v>27135</v>
      </c>
      <c r="M7" s="100">
        <f>M6+D7-K7</f>
        <v>13504</v>
      </c>
      <c r="N7" s="100">
        <v>1344</v>
      </c>
      <c r="O7" s="102">
        <f t="shared" si="1"/>
        <v>20.189732142857142</v>
      </c>
      <c r="P7" s="99"/>
      <c r="Q7" s="99"/>
      <c r="R7" s="99"/>
      <c r="S7" s="99"/>
      <c r="T7" s="99"/>
      <c r="U7" s="99"/>
      <c r="V7" s="99"/>
      <c r="W7" s="99"/>
      <c r="X7" s="99"/>
      <c r="Y7" s="99"/>
    </row>
    <row r="8" spans="1:25">
      <c r="A8" s="101">
        <v>45631</v>
      </c>
      <c r="B8" s="100">
        <v>13571</v>
      </c>
      <c r="C8" s="100">
        <v>13000</v>
      </c>
      <c r="D8" s="100">
        <f t="shared" si="3"/>
        <v>26571</v>
      </c>
      <c r="E8" s="100">
        <v>0</v>
      </c>
      <c r="F8" s="100">
        <v>0</v>
      </c>
      <c r="G8" s="100">
        <f t="shared" si="0"/>
        <v>0</v>
      </c>
      <c r="H8" s="100"/>
      <c r="I8" s="100">
        <v>10</v>
      </c>
      <c r="J8" s="100"/>
      <c r="K8" s="100">
        <v>27065</v>
      </c>
      <c r="L8" s="100">
        <f t="shared" si="2"/>
        <v>26581</v>
      </c>
      <c r="M8" s="100">
        <f>M7+D8-K8</f>
        <v>13010</v>
      </c>
      <c r="N8" s="100">
        <v>1329</v>
      </c>
      <c r="O8" s="102">
        <f t="shared" si="1"/>
        <v>20.000752445447706</v>
      </c>
      <c r="P8" s="99"/>
      <c r="Q8" s="99"/>
      <c r="R8" s="99"/>
      <c r="S8" s="99"/>
      <c r="T8" s="99"/>
      <c r="U8" s="99"/>
      <c r="V8" s="99"/>
      <c r="W8" s="99"/>
      <c r="X8" s="99"/>
      <c r="Y8" s="99"/>
    </row>
    <row r="9" spans="1:25">
      <c r="A9" s="101">
        <v>45632</v>
      </c>
      <c r="B9" s="100">
        <v>12053</v>
      </c>
      <c r="C9" s="100">
        <v>13494</v>
      </c>
      <c r="D9" s="100">
        <f>B9+C9</f>
        <v>25547</v>
      </c>
      <c r="E9" s="100">
        <v>0</v>
      </c>
      <c r="F9" s="100">
        <v>0</v>
      </c>
      <c r="G9" s="100">
        <f>E9+F9</f>
        <v>0</v>
      </c>
      <c r="H9" s="100"/>
      <c r="I9" s="100">
        <v>10</v>
      </c>
      <c r="J9" s="100"/>
      <c r="K9" s="100">
        <v>25053</v>
      </c>
      <c r="L9" s="100">
        <f t="shared" si="2"/>
        <v>25557</v>
      </c>
      <c r="M9" s="100">
        <f>M8+D9-K9</f>
        <v>13504</v>
      </c>
      <c r="N9" s="100">
        <v>1326</v>
      </c>
      <c r="O9" s="102">
        <f t="shared" si="1"/>
        <v>19.273755656108598</v>
      </c>
      <c r="P9" s="99"/>
      <c r="Q9" s="99"/>
      <c r="R9" s="99"/>
      <c r="S9" s="99"/>
      <c r="T9" s="99"/>
      <c r="U9" s="99"/>
      <c r="V9" s="99"/>
      <c r="W9" s="99"/>
      <c r="X9" s="99"/>
      <c r="Y9" s="99"/>
    </row>
    <row r="10" spans="1:25">
      <c r="A10" s="101">
        <v>45633</v>
      </c>
      <c r="B10" s="100">
        <v>12558</v>
      </c>
      <c r="C10" s="100">
        <v>14400</v>
      </c>
      <c r="D10" s="100">
        <f t="shared" si="3"/>
        <v>26958</v>
      </c>
      <c r="E10" s="100">
        <v>0</v>
      </c>
      <c r="F10" s="100">
        <v>0</v>
      </c>
      <c r="G10" s="100">
        <f t="shared" si="0"/>
        <v>0</v>
      </c>
      <c r="H10" s="100"/>
      <c r="I10" s="100">
        <v>12</v>
      </c>
      <c r="J10" s="100"/>
      <c r="K10" s="100">
        <v>26052</v>
      </c>
      <c r="L10" s="100">
        <f t="shared" si="2"/>
        <v>26970</v>
      </c>
      <c r="M10" s="100">
        <f>M9+D10-K10</f>
        <v>14410</v>
      </c>
      <c r="N10" s="100">
        <v>1320</v>
      </c>
      <c r="O10" s="102">
        <f t="shared" si="1"/>
        <v>20.431818181818183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</row>
    <row r="11" spans="1:25">
      <c r="A11" s="101">
        <v>45634</v>
      </c>
      <c r="B11" s="100">
        <v>13170</v>
      </c>
      <c r="C11" s="100">
        <v>13494</v>
      </c>
      <c r="D11" s="100">
        <f t="shared" si="3"/>
        <v>26664</v>
      </c>
      <c r="E11" s="100">
        <v>0</v>
      </c>
      <c r="F11" s="100">
        <v>0</v>
      </c>
      <c r="G11" s="100">
        <f t="shared" si="0"/>
        <v>0</v>
      </c>
      <c r="H11" s="100"/>
      <c r="I11" s="100">
        <v>10</v>
      </c>
      <c r="J11" s="100"/>
      <c r="K11" s="100">
        <v>27570</v>
      </c>
      <c r="L11" s="100">
        <f t="shared" si="2"/>
        <v>26674</v>
      </c>
      <c r="M11" s="100">
        <f>M10+D11-K11</f>
        <v>13504</v>
      </c>
      <c r="N11" s="100">
        <v>1317</v>
      </c>
      <c r="O11" s="102">
        <f t="shared" si="1"/>
        <v>20.253606681852695</v>
      </c>
      <c r="P11" s="99"/>
      <c r="Q11" s="99"/>
      <c r="R11" s="99"/>
      <c r="S11" s="99"/>
      <c r="T11" s="99"/>
      <c r="U11" s="99"/>
      <c r="V11" s="99"/>
      <c r="W11" s="99"/>
      <c r="X11" s="99"/>
      <c r="Y11" s="99"/>
    </row>
    <row r="12" spans="1:25">
      <c r="A12" s="101">
        <v>45635</v>
      </c>
      <c r="B12" s="100">
        <v>12293</v>
      </c>
      <c r="C12" s="100">
        <v>12300</v>
      </c>
      <c r="D12" s="100">
        <f t="shared" si="3"/>
        <v>24593</v>
      </c>
      <c r="E12" s="100">
        <v>0</v>
      </c>
      <c r="F12" s="100">
        <v>0</v>
      </c>
      <c r="G12" s="100">
        <f t="shared" si="0"/>
        <v>0</v>
      </c>
      <c r="H12" s="100"/>
      <c r="I12" s="100">
        <v>10</v>
      </c>
      <c r="J12" s="100">
        <v>420</v>
      </c>
      <c r="K12" s="100">
        <v>25787</v>
      </c>
      <c r="L12" s="100">
        <f>D12+I12+J12</f>
        <v>25023</v>
      </c>
      <c r="M12" s="100">
        <f t="shared" si="4"/>
        <v>12310</v>
      </c>
      <c r="N12" s="100">
        <v>1313</v>
      </c>
      <c r="O12" s="102">
        <f t="shared" si="1"/>
        <v>19.057882711348057</v>
      </c>
      <c r="P12" s="99"/>
      <c r="Q12" s="99"/>
      <c r="R12" s="99"/>
      <c r="S12" s="99"/>
      <c r="T12" s="99"/>
      <c r="U12" s="99"/>
      <c r="V12" s="99"/>
      <c r="W12" s="99"/>
      <c r="X12" s="99"/>
      <c r="Y12" s="99"/>
    </row>
    <row r="13" spans="1:25">
      <c r="A13" s="101">
        <v>45636</v>
      </c>
      <c r="B13" s="100">
        <v>12694</v>
      </c>
      <c r="C13" s="100">
        <v>12524</v>
      </c>
      <c r="D13" s="100">
        <f t="shared" si="3"/>
        <v>25218</v>
      </c>
      <c r="E13" s="100">
        <v>0</v>
      </c>
      <c r="F13" s="100">
        <v>0</v>
      </c>
      <c r="G13" s="100">
        <f t="shared" si="0"/>
        <v>0</v>
      </c>
      <c r="H13" s="100"/>
      <c r="I13" s="100">
        <v>10</v>
      </c>
      <c r="J13" s="100"/>
      <c r="K13" s="100">
        <v>20738</v>
      </c>
      <c r="L13" s="100">
        <f>D13+I13</f>
        <v>25228</v>
      </c>
      <c r="M13" s="100">
        <f>M12+D13-K13</f>
        <v>16790</v>
      </c>
      <c r="N13" s="100">
        <v>1309</v>
      </c>
      <c r="O13" s="102">
        <f t="shared" si="1"/>
        <v>19.272727272727273</v>
      </c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25">
      <c r="A14" s="101">
        <v>45637</v>
      </c>
      <c r="B14" s="103">
        <v>11924</v>
      </c>
      <c r="C14" s="103">
        <v>13850</v>
      </c>
      <c r="D14" s="103">
        <f t="shared" si="3"/>
        <v>25774</v>
      </c>
      <c r="E14" s="103">
        <v>0</v>
      </c>
      <c r="F14" s="103">
        <v>0</v>
      </c>
      <c r="G14" s="103">
        <f t="shared" si="0"/>
        <v>0</v>
      </c>
      <c r="H14" s="103"/>
      <c r="I14" s="103">
        <v>10</v>
      </c>
      <c r="J14" s="103"/>
      <c r="K14" s="103">
        <v>28625</v>
      </c>
      <c r="L14" s="103">
        <f>D14+I14</f>
        <v>25784</v>
      </c>
      <c r="M14" s="103">
        <f>M13+D14-K14</f>
        <v>13939</v>
      </c>
      <c r="N14" s="100">
        <v>1313</v>
      </c>
      <c r="O14" s="104">
        <f t="shared" si="1"/>
        <v>19.637471439451637</v>
      </c>
      <c r="P14" s="99"/>
      <c r="Q14" s="99"/>
      <c r="R14" s="99"/>
      <c r="S14" s="99"/>
      <c r="T14" s="99"/>
      <c r="U14" s="99"/>
      <c r="V14" s="99"/>
      <c r="W14" s="99"/>
      <c r="X14" s="99"/>
      <c r="Y14" s="99"/>
    </row>
    <row r="15" spans="1:25">
      <c r="A15" s="101">
        <v>45638</v>
      </c>
      <c r="B15" s="100">
        <v>12614</v>
      </c>
      <c r="C15" s="100">
        <v>13447</v>
      </c>
      <c r="D15" s="100">
        <f t="shared" si="3"/>
        <v>26061</v>
      </c>
      <c r="E15" s="100">
        <v>0</v>
      </c>
      <c r="F15" s="100">
        <v>0</v>
      </c>
      <c r="G15" s="100">
        <f t="shared" si="0"/>
        <v>0</v>
      </c>
      <c r="H15" s="100"/>
      <c r="I15" s="100">
        <v>17</v>
      </c>
      <c r="J15" s="100"/>
      <c r="K15" s="100">
        <v>20708</v>
      </c>
      <c r="L15" s="100">
        <v>26078</v>
      </c>
      <c r="M15" s="100">
        <f>M14+D15-K15</f>
        <v>19292</v>
      </c>
      <c r="N15" s="100">
        <v>1297</v>
      </c>
      <c r="O15" s="102">
        <f>L15/N15</f>
        <v>20.106399383191981</v>
      </c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6" spans="1:25">
      <c r="A16" s="101">
        <v>45639</v>
      </c>
      <c r="B16" s="100">
        <v>13476</v>
      </c>
      <c r="C16" s="100">
        <v>13208</v>
      </c>
      <c r="D16" s="100">
        <f t="shared" si="3"/>
        <v>26684</v>
      </c>
      <c r="E16" s="100">
        <v>0</v>
      </c>
      <c r="F16" s="100">
        <v>0</v>
      </c>
      <c r="G16" s="100">
        <f>E16+F16</f>
        <v>0</v>
      </c>
      <c r="H16" s="100"/>
      <c r="I16" s="100">
        <v>10</v>
      </c>
      <c r="J16" s="100"/>
      <c r="K16" s="100">
        <v>32845</v>
      </c>
      <c r="L16" s="100">
        <v>26860</v>
      </c>
      <c r="M16" s="100">
        <f t="shared" si="4"/>
        <v>13131</v>
      </c>
      <c r="N16" s="100">
        <v>1303</v>
      </c>
      <c r="O16" s="102">
        <f t="shared" si="1"/>
        <v>20.613967766692248</v>
      </c>
      <c r="P16" s="99"/>
      <c r="Q16" s="99"/>
      <c r="R16" s="99"/>
      <c r="S16" s="99"/>
      <c r="T16" s="99"/>
      <c r="U16" s="99"/>
      <c r="V16" s="99"/>
      <c r="W16" s="99"/>
      <c r="X16" s="99"/>
      <c r="Y16" s="99"/>
    </row>
    <row r="17" spans="1:25">
      <c r="A17" s="101">
        <v>45640</v>
      </c>
      <c r="B17" s="100">
        <v>13532</v>
      </c>
      <c r="C17" s="100">
        <v>14023</v>
      </c>
      <c r="D17" s="100">
        <f t="shared" si="3"/>
        <v>27555</v>
      </c>
      <c r="E17" s="100">
        <v>0</v>
      </c>
      <c r="F17" s="100">
        <v>0</v>
      </c>
      <c r="G17" s="100">
        <f t="shared" si="0"/>
        <v>0</v>
      </c>
      <c r="H17" s="100"/>
      <c r="I17" s="100">
        <v>12</v>
      </c>
      <c r="J17" s="100"/>
      <c r="K17" s="100">
        <v>20778</v>
      </c>
      <c r="L17" s="100">
        <f>D17+I17</f>
        <v>27567</v>
      </c>
      <c r="M17" s="100">
        <v>16518</v>
      </c>
      <c r="N17" s="100">
        <v>1309</v>
      </c>
      <c r="O17" s="102">
        <f t="shared" si="1"/>
        <v>21.059587471352177</v>
      </c>
      <c r="P17" s="99"/>
      <c r="Q17" s="99"/>
      <c r="R17" s="99"/>
      <c r="S17" s="99"/>
      <c r="T17" s="99"/>
      <c r="U17" s="99"/>
      <c r="V17" s="99"/>
      <c r="W17" s="99"/>
      <c r="X17" s="99"/>
      <c r="Y17" s="99"/>
    </row>
    <row r="18" spans="1:25">
      <c r="A18" s="101">
        <v>45641</v>
      </c>
      <c r="B18" s="100">
        <v>12851</v>
      </c>
      <c r="C18" s="100">
        <v>13864</v>
      </c>
      <c r="D18" s="100">
        <f t="shared" si="3"/>
        <v>26715</v>
      </c>
      <c r="E18" s="100">
        <v>0</v>
      </c>
      <c r="F18" s="100">
        <v>0</v>
      </c>
      <c r="G18" s="100">
        <f t="shared" si="0"/>
        <v>0</v>
      </c>
      <c r="H18" s="100"/>
      <c r="I18" s="100">
        <v>10</v>
      </c>
      <c r="J18" s="100">
        <v>240</v>
      </c>
      <c r="K18" s="100">
        <v>32841</v>
      </c>
      <c r="L18" s="100">
        <f>D18+I18+J18</f>
        <v>26965</v>
      </c>
      <c r="M18" s="100">
        <v>13864</v>
      </c>
      <c r="N18" s="100">
        <v>1311</v>
      </c>
      <c r="O18" s="102">
        <f t="shared" si="1"/>
        <v>20.568268497330283</v>
      </c>
      <c r="P18" s="99"/>
      <c r="Q18" s="99"/>
      <c r="R18" s="99"/>
      <c r="S18" s="99"/>
      <c r="T18" s="99"/>
      <c r="U18" s="99"/>
      <c r="V18" s="99"/>
      <c r="W18" s="99"/>
      <c r="X18" s="99"/>
      <c r="Y18" s="99"/>
    </row>
    <row r="19" spans="1:25">
      <c r="A19" s="101">
        <v>45642</v>
      </c>
      <c r="B19" s="100">
        <v>12967</v>
      </c>
      <c r="C19" s="100">
        <v>14000</v>
      </c>
      <c r="D19" s="100">
        <f t="shared" si="3"/>
        <v>26967</v>
      </c>
      <c r="E19" s="100">
        <v>0</v>
      </c>
      <c r="F19" s="100">
        <v>0</v>
      </c>
      <c r="G19" s="100">
        <f t="shared" si="0"/>
        <v>0</v>
      </c>
      <c r="H19" s="100"/>
      <c r="I19" s="100">
        <v>11</v>
      </c>
      <c r="J19" s="100"/>
      <c r="K19" s="100">
        <v>20661</v>
      </c>
      <c r="L19" s="100">
        <f t="shared" ref="L19:L25" si="5">D19+I19</f>
        <v>26978</v>
      </c>
      <c r="M19" s="100">
        <f t="shared" si="4"/>
        <v>20170</v>
      </c>
      <c r="N19" s="100">
        <v>1303</v>
      </c>
      <c r="O19" s="102">
        <f t="shared" si="1"/>
        <v>20.704528012279354</v>
      </c>
      <c r="P19" s="99"/>
      <c r="Q19" s="99"/>
      <c r="R19" s="99"/>
      <c r="S19" s="99"/>
      <c r="T19" s="99"/>
      <c r="U19" s="99"/>
      <c r="V19" s="99"/>
      <c r="W19" s="99"/>
      <c r="X19" s="99"/>
      <c r="Y19" s="99"/>
    </row>
    <row r="20" spans="1:25">
      <c r="A20" s="101">
        <v>45643</v>
      </c>
      <c r="B20" s="100">
        <v>14209</v>
      </c>
      <c r="C20" s="100">
        <v>12834</v>
      </c>
      <c r="D20" s="100">
        <f t="shared" si="3"/>
        <v>27043</v>
      </c>
      <c r="E20" s="100">
        <v>0</v>
      </c>
      <c r="F20" s="100">
        <v>0</v>
      </c>
      <c r="G20" s="100">
        <f t="shared" si="0"/>
        <v>0</v>
      </c>
      <c r="H20" s="100"/>
      <c r="I20" s="100">
        <v>11</v>
      </c>
      <c r="J20" s="100"/>
      <c r="K20" s="100">
        <v>34379</v>
      </c>
      <c r="L20" s="100">
        <f t="shared" si="5"/>
        <v>27054</v>
      </c>
      <c r="M20" s="100">
        <f t="shared" si="4"/>
        <v>12834</v>
      </c>
      <c r="N20" s="100">
        <v>1301</v>
      </c>
      <c r="O20" s="102">
        <f t="shared" si="1"/>
        <v>20.79477325134512</v>
      </c>
      <c r="P20" s="99"/>
      <c r="Q20" s="99"/>
      <c r="R20" s="99"/>
      <c r="S20" s="99"/>
      <c r="T20" s="99"/>
      <c r="U20" s="99"/>
      <c r="V20" s="99"/>
      <c r="W20" s="99"/>
      <c r="X20" s="99"/>
      <c r="Y20" s="99"/>
    </row>
    <row r="21" spans="1:25">
      <c r="A21" s="101">
        <v>45644</v>
      </c>
      <c r="B21" s="100">
        <v>12465</v>
      </c>
      <c r="C21" s="100">
        <v>12394</v>
      </c>
      <c r="D21" s="100">
        <f t="shared" si="3"/>
        <v>24859</v>
      </c>
      <c r="E21" s="100">
        <v>0</v>
      </c>
      <c r="F21" s="100">
        <v>0</v>
      </c>
      <c r="G21" s="100">
        <f t="shared" si="0"/>
        <v>0</v>
      </c>
      <c r="H21" s="100"/>
      <c r="I21" s="100">
        <v>10</v>
      </c>
      <c r="J21" s="100"/>
      <c r="K21" s="100">
        <v>25299</v>
      </c>
      <c r="L21" s="100">
        <f t="shared" si="5"/>
        <v>24869</v>
      </c>
      <c r="M21" s="100">
        <f t="shared" si="4"/>
        <v>12394</v>
      </c>
      <c r="N21" s="100">
        <v>1301</v>
      </c>
      <c r="O21" s="102">
        <f t="shared" si="1"/>
        <v>19.115295926210607</v>
      </c>
    </row>
    <row r="22" spans="1:25">
      <c r="A22" s="101">
        <v>45645</v>
      </c>
      <c r="B22" s="100">
        <v>13374</v>
      </c>
      <c r="C22" s="100">
        <v>11100</v>
      </c>
      <c r="D22" s="100">
        <f t="shared" si="3"/>
        <v>24474</v>
      </c>
      <c r="E22" s="100">
        <v>0</v>
      </c>
      <c r="F22" s="100">
        <v>0</v>
      </c>
      <c r="G22" s="100">
        <f t="shared" si="0"/>
        <v>0</v>
      </c>
      <c r="H22" s="100"/>
      <c r="I22" s="100">
        <v>11</v>
      </c>
      <c r="J22" s="100"/>
      <c r="K22" s="100">
        <v>25768</v>
      </c>
      <c r="L22" s="100">
        <f t="shared" si="5"/>
        <v>24485</v>
      </c>
      <c r="M22" s="100">
        <f t="shared" si="4"/>
        <v>11100</v>
      </c>
      <c r="N22" s="100">
        <v>1301</v>
      </c>
      <c r="O22" s="102">
        <f t="shared" si="1"/>
        <v>18.820138355111453</v>
      </c>
    </row>
    <row r="23" spans="1:25">
      <c r="A23" s="101">
        <v>45646</v>
      </c>
      <c r="B23" s="100">
        <v>13892</v>
      </c>
      <c r="C23" s="100">
        <v>11175</v>
      </c>
      <c r="D23" s="100">
        <f t="shared" si="3"/>
        <v>25067</v>
      </c>
      <c r="E23" s="100">
        <v>0</v>
      </c>
      <c r="F23" s="100">
        <v>0</v>
      </c>
      <c r="G23" s="100">
        <f t="shared" si="0"/>
        <v>0</v>
      </c>
      <c r="H23" s="100"/>
      <c r="I23" s="100">
        <v>11</v>
      </c>
      <c r="J23" s="100"/>
      <c r="K23" s="100">
        <v>25135</v>
      </c>
      <c r="L23" s="100">
        <f t="shared" si="5"/>
        <v>25078</v>
      </c>
      <c r="M23" s="100">
        <v>11175</v>
      </c>
      <c r="N23" s="100">
        <v>1281</v>
      </c>
      <c r="O23" s="102">
        <f t="shared" si="1"/>
        <v>19.576893052302889</v>
      </c>
    </row>
    <row r="24" spans="1:25">
      <c r="A24" s="101">
        <v>45647</v>
      </c>
      <c r="B24" s="100">
        <v>11999</v>
      </c>
      <c r="C24" s="100">
        <v>13340</v>
      </c>
      <c r="D24" s="100">
        <f t="shared" si="3"/>
        <v>25339</v>
      </c>
      <c r="E24" s="100">
        <v>0</v>
      </c>
      <c r="F24" s="100">
        <v>0</v>
      </c>
      <c r="G24" s="100">
        <f>E24+F24</f>
        <v>0</v>
      </c>
      <c r="H24" s="100"/>
      <c r="I24" s="100">
        <v>11</v>
      </c>
      <c r="J24" s="100"/>
      <c r="K24" s="100">
        <v>23174</v>
      </c>
      <c r="L24" s="100">
        <v>25339</v>
      </c>
      <c r="M24" s="100">
        <f t="shared" si="4"/>
        <v>13340</v>
      </c>
      <c r="N24" s="100">
        <v>1296</v>
      </c>
      <c r="O24" s="102">
        <f t="shared" si="1"/>
        <v>19.551697530864196</v>
      </c>
    </row>
    <row r="25" spans="1:25">
      <c r="A25" s="101">
        <v>45648</v>
      </c>
      <c r="B25" s="100">
        <v>13960</v>
      </c>
      <c r="C25" s="100">
        <v>13000</v>
      </c>
      <c r="D25" s="100">
        <f t="shared" si="3"/>
        <v>26960</v>
      </c>
      <c r="E25" s="100">
        <v>0</v>
      </c>
      <c r="F25" s="100">
        <v>0</v>
      </c>
      <c r="G25" s="100">
        <f t="shared" si="0"/>
        <v>0</v>
      </c>
      <c r="H25" s="100"/>
      <c r="I25" s="100">
        <v>11</v>
      </c>
      <c r="J25" s="100"/>
      <c r="K25" s="100">
        <v>27300</v>
      </c>
      <c r="L25" s="100">
        <f t="shared" si="5"/>
        <v>26971</v>
      </c>
      <c r="M25" s="100">
        <f t="shared" si="4"/>
        <v>13000</v>
      </c>
      <c r="N25" s="100">
        <v>1295</v>
      </c>
      <c r="O25" s="102">
        <f t="shared" si="1"/>
        <v>20.827027027027029</v>
      </c>
    </row>
    <row r="26" spans="1:25">
      <c r="A26" s="101">
        <v>45649</v>
      </c>
      <c r="B26" s="100">
        <v>13903</v>
      </c>
      <c r="C26" s="100">
        <v>12500</v>
      </c>
      <c r="D26" s="100">
        <f t="shared" si="3"/>
        <v>26403</v>
      </c>
      <c r="E26" s="100">
        <v>0</v>
      </c>
      <c r="F26" s="100">
        <v>0</v>
      </c>
      <c r="G26" s="100">
        <f t="shared" si="0"/>
        <v>0</v>
      </c>
      <c r="H26" s="100"/>
      <c r="I26" s="100">
        <v>11</v>
      </c>
      <c r="J26" s="100"/>
      <c r="K26" s="100">
        <v>26903</v>
      </c>
      <c r="L26" s="100">
        <v>26914</v>
      </c>
      <c r="M26" s="100">
        <f t="shared" si="4"/>
        <v>12500</v>
      </c>
      <c r="N26" s="100">
        <v>1311</v>
      </c>
      <c r="O26" s="102">
        <f t="shared" si="1"/>
        <v>20.529366895499617</v>
      </c>
    </row>
    <row r="27" spans="1:25">
      <c r="A27" s="101">
        <v>45650</v>
      </c>
      <c r="B27" s="100">
        <v>12922</v>
      </c>
      <c r="C27" s="100">
        <v>13700</v>
      </c>
      <c r="D27" s="100">
        <f t="shared" si="3"/>
        <v>26622</v>
      </c>
      <c r="E27" s="100">
        <v>0</v>
      </c>
      <c r="F27" s="100">
        <v>0</v>
      </c>
      <c r="G27" s="100">
        <f t="shared" si="0"/>
        <v>0</v>
      </c>
      <c r="H27" s="100"/>
      <c r="I27" s="100">
        <v>11</v>
      </c>
      <c r="J27" s="100"/>
      <c r="K27" s="100">
        <v>25422</v>
      </c>
      <c r="L27" s="100">
        <f>D27+I27+J27</f>
        <v>26633</v>
      </c>
      <c r="M27" s="100">
        <f t="shared" si="4"/>
        <v>13700</v>
      </c>
      <c r="N27" s="100">
        <v>1333</v>
      </c>
      <c r="O27" s="102">
        <f t="shared" si="1"/>
        <v>19.979744936234059</v>
      </c>
    </row>
    <row r="28" spans="1:25">
      <c r="A28" s="101">
        <v>45651</v>
      </c>
      <c r="B28" s="100">
        <v>13600</v>
      </c>
      <c r="C28" s="100">
        <v>12940</v>
      </c>
      <c r="D28" s="100">
        <f t="shared" si="3"/>
        <v>26540</v>
      </c>
      <c r="E28" s="100">
        <v>0</v>
      </c>
      <c r="F28" s="100">
        <v>0</v>
      </c>
      <c r="G28" s="100">
        <f t="shared" si="0"/>
        <v>0</v>
      </c>
      <c r="H28" s="100"/>
      <c r="I28" s="100">
        <v>16</v>
      </c>
      <c r="J28" s="100"/>
      <c r="K28" s="100">
        <v>27300</v>
      </c>
      <c r="L28" s="100">
        <f>D28+I28</f>
        <v>26556</v>
      </c>
      <c r="M28" s="100">
        <f t="shared" si="4"/>
        <v>12940</v>
      </c>
      <c r="N28" s="100">
        <v>1323</v>
      </c>
      <c r="O28" s="102">
        <f t="shared" si="1"/>
        <v>20.072562358276645</v>
      </c>
    </row>
    <row r="29" spans="1:25">
      <c r="A29" s="101">
        <v>45652</v>
      </c>
      <c r="B29" s="100">
        <v>11123</v>
      </c>
      <c r="C29" s="100">
        <v>12000</v>
      </c>
      <c r="D29" s="100">
        <f t="shared" si="3"/>
        <v>23123</v>
      </c>
      <c r="E29" s="100">
        <v>0</v>
      </c>
      <c r="F29" s="100">
        <v>0</v>
      </c>
      <c r="G29" s="100">
        <f t="shared" si="0"/>
        <v>0</v>
      </c>
      <c r="H29" s="100"/>
      <c r="I29" s="100">
        <v>11</v>
      </c>
      <c r="J29" s="100"/>
      <c r="K29" s="100">
        <v>24063</v>
      </c>
      <c r="L29" s="100">
        <f>D29+I29</f>
        <v>23134</v>
      </c>
      <c r="M29" s="103">
        <f t="shared" si="4"/>
        <v>12000</v>
      </c>
      <c r="N29" s="100">
        <v>1321</v>
      </c>
      <c r="O29" s="102">
        <f t="shared" si="1"/>
        <v>17.512490537471614</v>
      </c>
    </row>
    <row r="30" spans="1:25">
      <c r="A30" s="101">
        <v>45653</v>
      </c>
      <c r="B30" s="100">
        <v>9261</v>
      </c>
      <c r="C30" s="100">
        <v>9620</v>
      </c>
      <c r="D30" s="100">
        <f t="shared" si="3"/>
        <v>18881</v>
      </c>
      <c r="E30" s="100">
        <v>0</v>
      </c>
      <c r="F30" s="100">
        <v>0</v>
      </c>
      <c r="G30" s="100">
        <f t="shared" si="0"/>
        <v>0</v>
      </c>
      <c r="H30" s="100"/>
      <c r="I30" s="100">
        <v>11</v>
      </c>
      <c r="J30" s="100"/>
      <c r="K30" s="100">
        <v>21216</v>
      </c>
      <c r="L30" s="100">
        <f>D30+I30</f>
        <v>18892</v>
      </c>
      <c r="M30" s="100">
        <v>9620</v>
      </c>
      <c r="N30" s="100">
        <v>1318</v>
      </c>
      <c r="O30" s="102">
        <f t="shared" si="1"/>
        <v>14.333839150227618</v>
      </c>
    </row>
    <row r="31" spans="1:25">
      <c r="A31" s="101">
        <v>45654</v>
      </c>
      <c r="B31" s="103">
        <v>11039</v>
      </c>
      <c r="C31" s="103">
        <v>11324</v>
      </c>
      <c r="D31" s="103">
        <f t="shared" si="3"/>
        <v>22363</v>
      </c>
      <c r="E31" s="103">
        <v>0</v>
      </c>
      <c r="F31" s="103">
        <v>0</v>
      </c>
      <c r="G31" s="103">
        <f t="shared" si="0"/>
        <v>0</v>
      </c>
      <c r="H31" s="100"/>
      <c r="I31" s="100">
        <v>31</v>
      </c>
      <c r="J31" s="100"/>
      <c r="K31" s="103">
        <v>20659</v>
      </c>
      <c r="L31" s="103">
        <f>D31+I31</f>
        <v>22394</v>
      </c>
      <c r="M31" s="100">
        <f t="shared" si="4"/>
        <v>11324</v>
      </c>
      <c r="N31" s="103">
        <v>1320</v>
      </c>
      <c r="O31" s="102">
        <f t="shared" si="1"/>
        <v>16.965151515151515</v>
      </c>
    </row>
    <row r="32" spans="1:25">
      <c r="A32" s="101">
        <v>45655</v>
      </c>
      <c r="B32" s="105">
        <v>11194</v>
      </c>
      <c r="C32" s="105">
        <v>11085</v>
      </c>
      <c r="D32" s="105">
        <f t="shared" si="3"/>
        <v>22279</v>
      </c>
      <c r="E32" s="105">
        <v>0</v>
      </c>
      <c r="F32" s="105">
        <v>0</v>
      </c>
      <c r="G32" s="105">
        <f t="shared" si="0"/>
        <v>0</v>
      </c>
      <c r="H32" s="105"/>
      <c r="I32" s="105">
        <v>11</v>
      </c>
      <c r="J32" s="105"/>
      <c r="K32" s="105">
        <v>22518</v>
      </c>
      <c r="L32" s="105">
        <f>D32+I32</f>
        <v>22290</v>
      </c>
      <c r="M32" s="105">
        <v>11085</v>
      </c>
      <c r="N32" s="105">
        <v>1317</v>
      </c>
      <c r="O32" s="106">
        <f t="shared" si="1"/>
        <v>16.924829157175399</v>
      </c>
    </row>
    <row r="33" spans="1:15">
      <c r="A33" s="101">
        <v>45656</v>
      </c>
      <c r="B33" s="100">
        <v>12697</v>
      </c>
      <c r="C33" s="100">
        <v>10000</v>
      </c>
      <c r="D33" s="100">
        <f>C33+B33</f>
        <v>22697</v>
      </c>
      <c r="E33" s="100">
        <v>0</v>
      </c>
      <c r="F33" s="100">
        <v>0</v>
      </c>
      <c r="G33" s="100">
        <f>E33+F33</f>
        <v>0</v>
      </c>
      <c r="H33" s="100"/>
      <c r="I33" s="100">
        <v>11</v>
      </c>
      <c r="J33" s="100"/>
      <c r="K33" s="100">
        <v>20723</v>
      </c>
      <c r="L33" s="100">
        <f>D33+I33+J33</f>
        <v>22708</v>
      </c>
      <c r="M33" s="100">
        <f t="shared" si="4"/>
        <v>13059</v>
      </c>
      <c r="N33" s="100">
        <v>1331</v>
      </c>
      <c r="O33" s="102">
        <f>L33/N33</f>
        <v>17.060856498873029</v>
      </c>
    </row>
    <row r="34" spans="1:15">
      <c r="A34" s="101">
        <v>45657</v>
      </c>
      <c r="B34" s="103">
        <v>4040</v>
      </c>
      <c r="C34" s="103">
        <v>13340</v>
      </c>
      <c r="D34" s="103">
        <f>C34+B34</f>
        <v>17380</v>
      </c>
      <c r="E34" s="103">
        <v>0</v>
      </c>
      <c r="F34" s="103">
        <v>0</v>
      </c>
      <c r="G34" s="103">
        <f>E34+F34</f>
        <v>0</v>
      </c>
      <c r="H34" s="100"/>
      <c r="I34" s="103">
        <v>105</v>
      </c>
      <c r="J34" s="100"/>
      <c r="K34" s="103">
        <v>17099</v>
      </c>
      <c r="L34" s="103">
        <f>D34+I34+J34</f>
        <v>17485</v>
      </c>
      <c r="M34" s="100">
        <v>13340</v>
      </c>
      <c r="N34" s="103">
        <v>1331</v>
      </c>
      <c r="O34" s="104">
        <f>L34/N34</f>
        <v>13.136739293764087</v>
      </c>
    </row>
    <row r="35" spans="1:15">
      <c r="A35" s="110" t="s">
        <v>29</v>
      </c>
      <c r="B35" s="110"/>
      <c r="C35" s="110"/>
      <c r="D35" s="110"/>
      <c r="E35" s="110"/>
      <c r="F35" s="110"/>
      <c r="G35" s="110"/>
      <c r="H35" s="110"/>
      <c r="I35" s="110">
        <f>SUM(I4:I34)</f>
        <v>559</v>
      </c>
      <c r="J35" s="110">
        <f>SUM(J3:J34)</f>
        <v>1080</v>
      </c>
      <c r="K35" s="110">
        <f>SUM(K4:K34)</f>
        <v>779843</v>
      </c>
      <c r="L35" s="110">
        <f>SUM(L4:L34)</f>
        <v>783287</v>
      </c>
      <c r="M35" s="110"/>
      <c r="N35" s="110"/>
      <c r="O35" s="110"/>
    </row>
    <row r="37" spans="1:15">
      <c r="A37" s="131" t="s">
        <v>24</v>
      </c>
      <c r="B37" s="131"/>
    </row>
    <row r="38" spans="1:15">
      <c r="A38" s="131" t="s">
        <v>33</v>
      </c>
      <c r="B38" s="131">
        <v>0</v>
      </c>
    </row>
    <row r="39" spans="1:15">
      <c r="A39" s="132" t="s">
        <v>34</v>
      </c>
      <c r="B39" s="131">
        <v>559</v>
      </c>
    </row>
    <row r="40" spans="1:15">
      <c r="A40" s="132" t="s">
        <v>25</v>
      </c>
      <c r="B40" s="131">
        <v>1080</v>
      </c>
    </row>
    <row r="41" spans="1:15">
      <c r="A41" s="131" t="s">
        <v>26</v>
      </c>
      <c r="B41" s="131">
        <v>779843</v>
      </c>
    </row>
    <row r="42" spans="1:15">
      <c r="A42" s="131" t="s">
        <v>35</v>
      </c>
      <c r="B42" s="131">
        <v>783297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B16" workbookViewId="0">
      <selection activeCell="B40" sqref="A40:XFD40"/>
    </sheetView>
  </sheetViews>
  <sheetFormatPr defaultColWidth="10" defaultRowHeight="14.4"/>
  <cols>
    <col min="1" max="1" width="10.6640625" bestFit="1" customWidth="1"/>
    <col min="4" max="4" width="14.33203125" customWidth="1"/>
    <col min="11" max="12" width="9.88671875" bestFit="1" customWidth="1"/>
    <col min="13" max="13" width="10.44140625" customWidth="1"/>
    <col min="14" max="14" width="7.6640625" customWidth="1"/>
    <col min="15" max="15" width="11.33203125" customWidth="1"/>
  </cols>
  <sheetData>
    <row r="1" spans="1:25">
      <c r="A1" s="1" t="s">
        <v>0</v>
      </c>
      <c r="B1" s="2" t="s">
        <v>1</v>
      </c>
      <c r="C1" s="3"/>
      <c r="D1" s="1" t="s">
        <v>2</v>
      </c>
      <c r="E1" s="2" t="s">
        <v>3</v>
      </c>
      <c r="F1" s="3"/>
      <c r="G1" s="4"/>
      <c r="H1" s="2" t="s">
        <v>4</v>
      </c>
      <c r="I1" s="3"/>
      <c r="J1" s="2" t="s">
        <v>5</v>
      </c>
      <c r="K1" s="3"/>
      <c r="L1" s="1" t="s">
        <v>6</v>
      </c>
      <c r="M1" s="5" t="s">
        <v>7</v>
      </c>
      <c r="N1" s="5" t="s">
        <v>8</v>
      </c>
      <c r="O1" s="6" t="s">
        <v>9</v>
      </c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>
      <c r="A2" s="7"/>
      <c r="B2" s="8" t="s">
        <v>10</v>
      </c>
      <c r="C2" s="9" t="s">
        <v>11</v>
      </c>
      <c r="D2" s="10" t="s">
        <v>6</v>
      </c>
      <c r="E2" s="8" t="s">
        <v>10</v>
      </c>
      <c r="F2" s="9" t="s">
        <v>11</v>
      </c>
      <c r="G2" s="10" t="s">
        <v>6</v>
      </c>
      <c r="H2" s="8" t="s">
        <v>12</v>
      </c>
      <c r="I2" s="9" t="s">
        <v>13</v>
      </c>
      <c r="J2" s="11" t="s">
        <v>14</v>
      </c>
      <c r="K2" s="12" t="s">
        <v>15</v>
      </c>
      <c r="L2" s="10" t="s">
        <v>16</v>
      </c>
      <c r="M2" s="13" t="s">
        <v>17</v>
      </c>
      <c r="N2" s="13" t="s">
        <v>18</v>
      </c>
      <c r="O2" s="12" t="s">
        <v>19</v>
      </c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>
        <v>19440</v>
      </c>
      <c r="N3" s="15">
        <v>739</v>
      </c>
      <c r="O3" s="15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15.75" customHeight="1">
      <c r="A4" s="14">
        <v>45323</v>
      </c>
      <c r="B4" s="15">
        <v>5200</v>
      </c>
      <c r="C4" s="15">
        <v>7400</v>
      </c>
      <c r="D4" s="15">
        <f t="shared" ref="D4:D32" si="0">B4+C4</f>
        <v>12600</v>
      </c>
      <c r="E4" s="15">
        <v>100</v>
      </c>
      <c r="F4" s="15">
        <v>100</v>
      </c>
      <c r="G4" s="15">
        <f t="shared" ref="G4:G32" si="1">E4+F4</f>
        <v>200</v>
      </c>
      <c r="H4" s="15"/>
      <c r="I4" s="15"/>
      <c r="J4" s="15"/>
      <c r="K4" s="15">
        <v>25940</v>
      </c>
      <c r="L4" s="15">
        <f>D4+G4</f>
        <v>12800</v>
      </c>
      <c r="M4" s="15">
        <f>M3+D4-K4</f>
        <v>6100</v>
      </c>
      <c r="N4" s="15">
        <v>737</v>
      </c>
      <c r="O4" s="16">
        <f t="shared" ref="O4:O32" si="2">L4/N4</f>
        <v>17.367706919945725</v>
      </c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>
      <c r="A5" s="14">
        <v>45324</v>
      </c>
      <c r="B5" s="15">
        <v>6100</v>
      </c>
      <c r="C5" s="15">
        <v>5980</v>
      </c>
      <c r="D5" s="15">
        <f t="shared" si="0"/>
        <v>12080</v>
      </c>
      <c r="E5" s="15">
        <v>100</v>
      </c>
      <c r="F5" s="15">
        <v>100</v>
      </c>
      <c r="G5" s="15">
        <f t="shared" si="1"/>
        <v>200</v>
      </c>
      <c r="H5" s="15"/>
      <c r="I5" s="15"/>
      <c r="J5" s="15"/>
      <c r="K5" s="15"/>
      <c r="L5" s="15">
        <f>D5+G5</f>
        <v>12280</v>
      </c>
      <c r="M5" s="15">
        <f>M4+D5</f>
        <v>18180</v>
      </c>
      <c r="N5" s="15">
        <v>736</v>
      </c>
      <c r="O5" s="16">
        <f t="shared" si="2"/>
        <v>16.684782608695652</v>
      </c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>
      <c r="A6" s="14">
        <v>45325</v>
      </c>
      <c r="B6" s="15">
        <v>5145</v>
      </c>
      <c r="C6" s="15">
        <v>6905</v>
      </c>
      <c r="D6" s="15">
        <f t="shared" si="0"/>
        <v>12050</v>
      </c>
      <c r="E6" s="15">
        <v>100</v>
      </c>
      <c r="F6" s="15">
        <v>100</v>
      </c>
      <c r="G6" s="15">
        <f t="shared" si="1"/>
        <v>200</v>
      </c>
      <c r="H6" s="15"/>
      <c r="I6" s="15"/>
      <c r="J6" s="15"/>
      <c r="K6" s="15">
        <v>23325</v>
      </c>
      <c r="L6" s="15">
        <f>D6+G6</f>
        <v>12250</v>
      </c>
      <c r="M6" s="15">
        <f>M5+D6-K6</f>
        <v>6905</v>
      </c>
      <c r="N6" s="15">
        <v>736</v>
      </c>
      <c r="O6" s="16">
        <f t="shared" si="2"/>
        <v>16.644021739130434</v>
      </c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>
      <c r="A7" s="14">
        <v>45326</v>
      </c>
      <c r="B7" s="15">
        <v>5645</v>
      </c>
      <c r="C7" s="15">
        <v>6000</v>
      </c>
      <c r="D7" s="15">
        <f t="shared" si="0"/>
        <v>11645</v>
      </c>
      <c r="E7" s="15">
        <v>100</v>
      </c>
      <c r="F7" s="15">
        <v>100</v>
      </c>
      <c r="G7" s="15">
        <f t="shared" si="1"/>
        <v>200</v>
      </c>
      <c r="H7" s="15"/>
      <c r="I7" s="15">
        <v>500</v>
      </c>
      <c r="J7" s="15"/>
      <c r="K7" s="15"/>
      <c r="L7" s="15">
        <f>D7+G7+I7</f>
        <v>12345</v>
      </c>
      <c r="M7" s="15">
        <f>M6+D7</f>
        <v>18550</v>
      </c>
      <c r="N7" s="15">
        <v>735</v>
      </c>
      <c r="O7" s="16">
        <f t="shared" si="2"/>
        <v>16.795918367346939</v>
      </c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>
      <c r="A8" s="14">
        <v>45327</v>
      </c>
      <c r="B8" s="15">
        <v>5645</v>
      </c>
      <c r="C8" s="15">
        <v>5645</v>
      </c>
      <c r="D8" s="15">
        <f t="shared" si="0"/>
        <v>11290</v>
      </c>
      <c r="E8" s="15">
        <v>100</v>
      </c>
      <c r="F8" s="15">
        <v>100</v>
      </c>
      <c r="G8" s="15">
        <f t="shared" si="1"/>
        <v>200</v>
      </c>
      <c r="H8" s="15"/>
      <c r="I8" s="15"/>
      <c r="J8" s="15">
        <v>400</v>
      </c>
      <c r="K8" s="15">
        <v>20830</v>
      </c>
      <c r="L8" s="15">
        <f>D8+G8+J8</f>
        <v>11890</v>
      </c>
      <c r="M8" s="15">
        <f>M7+D8-K8</f>
        <v>9010</v>
      </c>
      <c r="N8" s="15">
        <v>747</v>
      </c>
      <c r="O8" s="16">
        <f t="shared" si="2"/>
        <v>15.917001338688086</v>
      </c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>
      <c r="A9" s="14">
        <v>45328</v>
      </c>
      <c r="B9" s="15">
        <v>6200</v>
      </c>
      <c r="C9" s="15">
        <v>6535</v>
      </c>
      <c r="D9" s="15">
        <f t="shared" si="0"/>
        <v>12735</v>
      </c>
      <c r="E9" s="15">
        <v>100</v>
      </c>
      <c r="F9" s="15">
        <v>100</v>
      </c>
      <c r="G9" s="15">
        <f t="shared" si="1"/>
        <v>200</v>
      </c>
      <c r="H9" s="15"/>
      <c r="I9" s="15"/>
      <c r="J9" s="15"/>
      <c r="K9" s="15">
        <v>9105</v>
      </c>
      <c r="L9" s="15">
        <f t="shared" ref="L9:L32" si="3">D9+G9</f>
        <v>12935</v>
      </c>
      <c r="M9" s="15">
        <f>M8+D9-K9</f>
        <v>12640</v>
      </c>
      <c r="N9" s="15">
        <v>747</v>
      </c>
      <c r="O9" s="16">
        <f t="shared" si="2"/>
        <v>17.315930388219545</v>
      </c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>
      <c r="A10" s="14">
        <v>45329</v>
      </c>
      <c r="B10" s="15">
        <v>6425</v>
      </c>
      <c r="C10" s="15">
        <v>6700</v>
      </c>
      <c r="D10" s="15">
        <f t="shared" si="0"/>
        <v>13125</v>
      </c>
      <c r="E10" s="15">
        <v>100</v>
      </c>
      <c r="F10" s="15">
        <v>100</v>
      </c>
      <c r="G10" s="15">
        <f t="shared" si="1"/>
        <v>200</v>
      </c>
      <c r="H10" s="15"/>
      <c r="I10" s="15"/>
      <c r="J10" s="15"/>
      <c r="K10" s="15">
        <v>19065</v>
      </c>
      <c r="L10" s="15">
        <f t="shared" si="3"/>
        <v>13325</v>
      </c>
      <c r="M10" s="15">
        <f>M9+D10-K10</f>
        <v>6700</v>
      </c>
      <c r="N10" s="15">
        <v>754</v>
      </c>
      <c r="O10" s="16">
        <f t="shared" si="2"/>
        <v>17.672413793103448</v>
      </c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>
      <c r="A11" s="14">
        <v>45330</v>
      </c>
      <c r="B11" s="15">
        <v>6000</v>
      </c>
      <c r="C11" s="15">
        <v>6400</v>
      </c>
      <c r="D11" s="15">
        <f t="shared" si="0"/>
        <v>12400</v>
      </c>
      <c r="E11" s="15">
        <v>100</v>
      </c>
      <c r="F11" s="15">
        <v>100</v>
      </c>
      <c r="G11" s="15">
        <f t="shared" si="1"/>
        <v>200</v>
      </c>
      <c r="H11" s="15"/>
      <c r="I11" s="15"/>
      <c r="J11" s="15"/>
      <c r="K11" s="15"/>
      <c r="L11" s="15">
        <f t="shared" si="3"/>
        <v>12600</v>
      </c>
      <c r="M11" s="15">
        <f>M10+D11</f>
        <v>19100</v>
      </c>
      <c r="N11" s="15">
        <v>753</v>
      </c>
      <c r="O11" s="16">
        <f t="shared" si="2"/>
        <v>16.733067729083665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>
      <c r="A12" s="14">
        <v>45331</v>
      </c>
      <c r="B12" s="15">
        <v>5362</v>
      </c>
      <c r="C12" s="15">
        <v>7400</v>
      </c>
      <c r="D12" s="15">
        <f t="shared" si="0"/>
        <v>12762</v>
      </c>
      <c r="E12" s="15">
        <v>100</v>
      </c>
      <c r="F12" s="15">
        <v>100</v>
      </c>
      <c r="G12" s="15">
        <f t="shared" si="1"/>
        <v>200</v>
      </c>
      <c r="H12" s="15"/>
      <c r="I12" s="15"/>
      <c r="J12" s="15"/>
      <c r="K12" s="15">
        <v>24462</v>
      </c>
      <c r="L12" s="15">
        <f t="shared" si="3"/>
        <v>12962</v>
      </c>
      <c r="M12" s="15">
        <f>M11+D12-K12</f>
        <v>7400</v>
      </c>
      <c r="N12" s="15">
        <v>753</v>
      </c>
      <c r="O12" s="16">
        <f t="shared" si="2"/>
        <v>17.213811420982736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>
      <c r="A13" s="14">
        <v>45332</v>
      </c>
      <c r="B13" s="15">
        <v>5970</v>
      </c>
      <c r="C13" s="15">
        <v>7700</v>
      </c>
      <c r="D13" s="15">
        <f t="shared" si="0"/>
        <v>13670</v>
      </c>
      <c r="E13" s="15">
        <v>100</v>
      </c>
      <c r="F13" s="15">
        <v>100</v>
      </c>
      <c r="G13" s="15">
        <f t="shared" si="1"/>
        <v>200</v>
      </c>
      <c r="H13" s="15">
        <v>4900</v>
      </c>
      <c r="I13" s="15"/>
      <c r="J13" s="15"/>
      <c r="K13" s="15">
        <v>8470</v>
      </c>
      <c r="L13" s="15">
        <f t="shared" si="3"/>
        <v>13870</v>
      </c>
      <c r="M13" s="15">
        <f>M12+D13-K13</f>
        <v>12600</v>
      </c>
      <c r="N13" s="15">
        <v>771</v>
      </c>
      <c r="O13" s="16">
        <f t="shared" si="2"/>
        <v>17.989623865110246</v>
      </c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>
      <c r="A14" s="14">
        <v>45333</v>
      </c>
      <c r="B14" s="15">
        <v>6100</v>
      </c>
      <c r="C14" s="15">
        <v>7500</v>
      </c>
      <c r="D14" s="15">
        <f t="shared" si="0"/>
        <v>13600</v>
      </c>
      <c r="E14" s="15">
        <v>100</v>
      </c>
      <c r="F14" s="15">
        <v>100</v>
      </c>
      <c r="G14" s="15">
        <f t="shared" si="1"/>
        <v>200</v>
      </c>
      <c r="H14" s="15"/>
      <c r="I14" s="15"/>
      <c r="J14" s="15">
        <v>11040</v>
      </c>
      <c r="K14" s="15">
        <v>4340</v>
      </c>
      <c r="L14" s="15">
        <f t="shared" si="3"/>
        <v>13800</v>
      </c>
      <c r="M14" s="15">
        <f>M13+D14-H14-K14-J14</f>
        <v>10820</v>
      </c>
      <c r="N14" s="15">
        <v>789</v>
      </c>
      <c r="O14" s="16">
        <f t="shared" si="2"/>
        <v>17.490494296577946</v>
      </c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>
      <c r="A15" s="14">
        <v>45334</v>
      </c>
      <c r="B15" s="15">
        <v>6000</v>
      </c>
      <c r="C15" s="15">
        <v>7245</v>
      </c>
      <c r="D15" s="15">
        <f t="shared" si="0"/>
        <v>13245</v>
      </c>
      <c r="E15" s="15">
        <v>100</v>
      </c>
      <c r="F15" s="15">
        <v>100</v>
      </c>
      <c r="G15" s="15">
        <f t="shared" si="1"/>
        <v>200</v>
      </c>
      <c r="H15" s="15">
        <v>3320</v>
      </c>
      <c r="I15" s="15"/>
      <c r="J15" s="15">
        <v>440</v>
      </c>
      <c r="K15" s="15">
        <v>11145</v>
      </c>
      <c r="L15" s="15">
        <f t="shared" si="3"/>
        <v>13445</v>
      </c>
      <c r="M15" s="15">
        <f>M14+D15-H15-J15-K15</f>
        <v>9160</v>
      </c>
      <c r="N15" s="15">
        <v>789</v>
      </c>
      <c r="O15" s="16">
        <f t="shared" si="2"/>
        <v>17.040557667934095</v>
      </c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>
      <c r="A16" s="14">
        <v>45335</v>
      </c>
      <c r="B16" s="15">
        <v>6095</v>
      </c>
      <c r="C16" s="15">
        <v>7520</v>
      </c>
      <c r="D16" s="15">
        <f t="shared" si="0"/>
        <v>13615</v>
      </c>
      <c r="E16" s="15">
        <v>100</v>
      </c>
      <c r="F16" s="15">
        <v>100</v>
      </c>
      <c r="G16" s="15">
        <f t="shared" si="1"/>
        <v>200</v>
      </c>
      <c r="H16" s="15"/>
      <c r="I16" s="15"/>
      <c r="J16" s="15"/>
      <c r="K16" s="15">
        <v>15255</v>
      </c>
      <c r="L16" s="15">
        <f t="shared" si="3"/>
        <v>13815</v>
      </c>
      <c r="M16" s="15">
        <f>M15+D16-K16</f>
        <v>7520</v>
      </c>
      <c r="N16" s="15">
        <v>789</v>
      </c>
      <c r="O16" s="16">
        <f t="shared" si="2"/>
        <v>17.509505703422054</v>
      </c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>
      <c r="A17" s="14">
        <v>45336</v>
      </c>
      <c r="B17" s="15">
        <v>6500</v>
      </c>
      <c r="C17" s="15">
        <v>8280</v>
      </c>
      <c r="D17" s="15">
        <f t="shared" si="0"/>
        <v>14780</v>
      </c>
      <c r="E17" s="15">
        <v>100</v>
      </c>
      <c r="F17" s="15">
        <v>100</v>
      </c>
      <c r="G17" s="15">
        <f t="shared" si="1"/>
        <v>200</v>
      </c>
      <c r="H17" s="15"/>
      <c r="I17" s="15"/>
      <c r="J17" s="15"/>
      <c r="K17" s="15"/>
      <c r="L17" s="15">
        <f t="shared" si="3"/>
        <v>14980</v>
      </c>
      <c r="M17" s="15">
        <f>M16+D17</f>
        <v>22300</v>
      </c>
      <c r="N17" s="15">
        <v>788</v>
      </c>
      <c r="O17" s="16">
        <f t="shared" si="2"/>
        <v>19.01015228426396</v>
      </c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>
      <c r="A18" s="14">
        <v>45337</v>
      </c>
      <c r="B18" s="15">
        <v>5060</v>
      </c>
      <c r="C18" s="15">
        <v>8800</v>
      </c>
      <c r="D18" s="15">
        <f t="shared" si="0"/>
        <v>13860</v>
      </c>
      <c r="E18" s="15">
        <v>100</v>
      </c>
      <c r="F18" s="15">
        <v>100</v>
      </c>
      <c r="G18" s="15">
        <f t="shared" si="1"/>
        <v>200</v>
      </c>
      <c r="H18" s="15"/>
      <c r="I18" s="15"/>
      <c r="J18" s="15"/>
      <c r="K18" s="15">
        <v>27360</v>
      </c>
      <c r="L18" s="15">
        <f t="shared" si="3"/>
        <v>14060</v>
      </c>
      <c r="M18" s="15">
        <f>M17+D18-K18</f>
        <v>8800</v>
      </c>
      <c r="N18" s="15">
        <v>788</v>
      </c>
      <c r="O18" s="16">
        <f t="shared" si="2"/>
        <v>17.842639593908629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>
      <c r="A19" s="14">
        <v>45338</v>
      </c>
      <c r="B19" s="15">
        <v>6000</v>
      </c>
      <c r="C19" s="15">
        <v>7600</v>
      </c>
      <c r="D19" s="15">
        <f t="shared" si="0"/>
        <v>13600</v>
      </c>
      <c r="E19" s="15">
        <v>100</v>
      </c>
      <c r="F19" s="15">
        <v>100</v>
      </c>
      <c r="G19" s="15">
        <f t="shared" si="1"/>
        <v>200</v>
      </c>
      <c r="H19" s="15"/>
      <c r="I19" s="15"/>
      <c r="J19" s="15"/>
      <c r="K19" s="15"/>
      <c r="L19" s="15">
        <f t="shared" si="3"/>
        <v>13800</v>
      </c>
      <c r="M19" s="15">
        <f>M18+D19</f>
        <v>22400</v>
      </c>
      <c r="N19" s="15">
        <v>817</v>
      </c>
      <c r="O19" s="16">
        <f t="shared" si="2"/>
        <v>16.891064871481028</v>
      </c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>
      <c r="A20" s="14">
        <v>45339</v>
      </c>
      <c r="B20" s="15">
        <v>7490</v>
      </c>
      <c r="C20" s="15">
        <v>8000</v>
      </c>
      <c r="D20" s="15">
        <f t="shared" si="0"/>
        <v>15490</v>
      </c>
      <c r="E20" s="15">
        <v>100</v>
      </c>
      <c r="F20" s="15">
        <v>100</v>
      </c>
      <c r="G20" s="15">
        <f t="shared" si="1"/>
        <v>200</v>
      </c>
      <c r="H20" s="15"/>
      <c r="I20" s="15"/>
      <c r="J20" s="15"/>
      <c r="K20" s="15">
        <v>28390</v>
      </c>
      <c r="L20" s="15">
        <f t="shared" si="3"/>
        <v>15690</v>
      </c>
      <c r="M20" s="15">
        <f>M19+D20-K20</f>
        <v>9500</v>
      </c>
      <c r="N20" s="15">
        <v>817</v>
      </c>
      <c r="O20" s="16">
        <f t="shared" si="2"/>
        <v>19.204406364749083</v>
      </c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>
      <c r="A21" s="14">
        <v>45340</v>
      </c>
      <c r="B21" s="15">
        <v>6085</v>
      </c>
      <c r="C21" s="15">
        <v>6919</v>
      </c>
      <c r="D21" s="15">
        <f t="shared" si="0"/>
        <v>13004</v>
      </c>
      <c r="E21" s="15">
        <v>100</v>
      </c>
      <c r="F21" s="15">
        <v>100</v>
      </c>
      <c r="G21" s="15">
        <f t="shared" si="1"/>
        <v>200</v>
      </c>
      <c r="H21" s="15"/>
      <c r="I21" s="15"/>
      <c r="J21" s="15">
        <v>400</v>
      </c>
      <c r="K21" s="15"/>
      <c r="L21" s="15">
        <f t="shared" si="3"/>
        <v>13204</v>
      </c>
      <c r="M21" s="15">
        <f>M20+D21</f>
        <v>22504</v>
      </c>
      <c r="N21" s="15">
        <v>816</v>
      </c>
      <c r="O21" s="16">
        <f t="shared" si="2"/>
        <v>16.181372549019606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>
      <c r="A22" s="14">
        <v>45341</v>
      </c>
      <c r="B22" s="15">
        <v>6070</v>
      </c>
      <c r="C22" s="15">
        <v>8260</v>
      </c>
      <c r="D22" s="15">
        <f t="shared" si="0"/>
        <v>14330</v>
      </c>
      <c r="E22" s="15">
        <v>100</v>
      </c>
      <c r="F22" s="15">
        <v>100</v>
      </c>
      <c r="G22" s="15">
        <f t="shared" si="1"/>
        <v>200</v>
      </c>
      <c r="H22" s="15"/>
      <c r="I22" s="15"/>
      <c r="J22" s="15"/>
      <c r="K22" s="15">
        <v>28580</v>
      </c>
      <c r="L22" s="15">
        <f t="shared" si="3"/>
        <v>14530</v>
      </c>
      <c r="M22" s="15">
        <f>M21+D22-K22</f>
        <v>8254</v>
      </c>
      <c r="N22" s="15">
        <v>829</v>
      </c>
      <c r="O22" s="16">
        <f t="shared" si="2"/>
        <v>17.527141133896261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>
      <c r="A23" s="14">
        <v>45342</v>
      </c>
      <c r="B23" s="15">
        <v>6300</v>
      </c>
      <c r="C23" s="15">
        <v>7430</v>
      </c>
      <c r="D23" s="15">
        <f t="shared" si="0"/>
        <v>13730</v>
      </c>
      <c r="E23" s="15">
        <v>100</v>
      </c>
      <c r="F23" s="15">
        <v>100</v>
      </c>
      <c r="G23" s="15">
        <f t="shared" si="1"/>
        <v>200</v>
      </c>
      <c r="H23" s="15"/>
      <c r="I23" s="15"/>
      <c r="J23" s="15"/>
      <c r="K23" s="15"/>
      <c r="L23" s="15">
        <f t="shared" si="3"/>
        <v>13930</v>
      </c>
      <c r="M23" s="15">
        <f>M22+D23</f>
        <v>21984</v>
      </c>
      <c r="N23" s="15">
        <v>839</v>
      </c>
      <c r="O23" s="16">
        <f t="shared" si="2"/>
        <v>16.603098927294397</v>
      </c>
    </row>
    <row r="24" spans="1:25">
      <c r="A24" s="14">
        <v>45343</v>
      </c>
      <c r="B24" s="15">
        <v>6396</v>
      </c>
      <c r="C24" s="15">
        <v>8255</v>
      </c>
      <c r="D24" s="15">
        <f t="shared" si="0"/>
        <v>14651</v>
      </c>
      <c r="E24" s="15">
        <v>100</v>
      </c>
      <c r="F24" s="15">
        <v>100</v>
      </c>
      <c r="G24" s="15">
        <f t="shared" si="1"/>
        <v>200</v>
      </c>
      <c r="H24" s="15"/>
      <c r="I24" s="15"/>
      <c r="J24" s="15"/>
      <c r="K24" s="15">
        <v>28380</v>
      </c>
      <c r="L24" s="15">
        <f t="shared" si="3"/>
        <v>14851</v>
      </c>
      <c r="M24" s="15">
        <f>M23+D24-K24</f>
        <v>8255</v>
      </c>
      <c r="N24" s="15">
        <v>839</v>
      </c>
      <c r="O24" s="16">
        <f t="shared" si="2"/>
        <v>17.700834326579262</v>
      </c>
    </row>
    <row r="25" spans="1:25">
      <c r="A25" s="14">
        <v>45344</v>
      </c>
      <c r="B25" s="15">
        <v>5885</v>
      </c>
      <c r="C25" s="15">
        <v>7560</v>
      </c>
      <c r="D25" s="15">
        <f t="shared" si="0"/>
        <v>13445</v>
      </c>
      <c r="E25" s="15">
        <v>100</v>
      </c>
      <c r="F25" s="15">
        <v>100</v>
      </c>
      <c r="G25" s="15">
        <f t="shared" si="1"/>
        <v>200</v>
      </c>
      <c r="H25" s="15"/>
      <c r="I25" s="15"/>
      <c r="J25" s="15"/>
      <c r="K25" s="15"/>
      <c r="L25" s="15">
        <f t="shared" si="3"/>
        <v>13645</v>
      </c>
      <c r="M25" s="15">
        <f>M24+D25</f>
        <v>21700</v>
      </c>
      <c r="N25" s="15">
        <v>839</v>
      </c>
      <c r="O25" s="16">
        <f t="shared" si="2"/>
        <v>16.263408820023837</v>
      </c>
    </row>
    <row r="26" spans="1:25">
      <c r="A26" s="14">
        <v>45345</v>
      </c>
      <c r="B26" s="15">
        <v>5835</v>
      </c>
      <c r="C26" s="15">
        <v>8260</v>
      </c>
      <c r="D26" s="15">
        <f t="shared" si="0"/>
        <v>14095</v>
      </c>
      <c r="E26" s="15">
        <v>100</v>
      </c>
      <c r="F26" s="15">
        <v>100</v>
      </c>
      <c r="G26" s="15">
        <f t="shared" si="1"/>
        <v>200</v>
      </c>
      <c r="H26" s="15"/>
      <c r="I26" s="15"/>
      <c r="J26" s="15"/>
      <c r="K26" s="15">
        <v>28235</v>
      </c>
      <c r="L26" s="15">
        <f t="shared" si="3"/>
        <v>14295</v>
      </c>
      <c r="M26" s="15">
        <f>M25+D26-K26</f>
        <v>7560</v>
      </c>
      <c r="N26" s="15">
        <v>839</v>
      </c>
      <c r="O26" s="16">
        <f t="shared" si="2"/>
        <v>17.038140643623361</v>
      </c>
    </row>
    <row r="27" spans="1:25">
      <c r="A27" s="14">
        <v>45346</v>
      </c>
      <c r="B27" s="15">
        <v>6160</v>
      </c>
      <c r="C27" s="15">
        <v>7120</v>
      </c>
      <c r="D27" s="15">
        <f t="shared" si="0"/>
        <v>13280</v>
      </c>
      <c r="E27" s="15">
        <v>100</v>
      </c>
      <c r="F27" s="15">
        <v>100</v>
      </c>
      <c r="G27" s="15">
        <f t="shared" si="1"/>
        <v>200</v>
      </c>
      <c r="H27" s="15"/>
      <c r="I27" s="15"/>
      <c r="J27" s="15"/>
      <c r="K27" s="15"/>
      <c r="L27" s="15">
        <f t="shared" si="3"/>
        <v>13480</v>
      </c>
      <c r="M27" s="15">
        <f>M26+D27</f>
        <v>20840</v>
      </c>
      <c r="N27" s="15">
        <v>837</v>
      </c>
      <c r="O27" s="16">
        <f t="shared" si="2"/>
        <v>16.105137395459977</v>
      </c>
    </row>
    <row r="28" spans="1:25">
      <c r="A28" s="14">
        <v>45347</v>
      </c>
      <c r="B28" s="15">
        <v>4860</v>
      </c>
      <c r="C28" s="15">
        <v>7900</v>
      </c>
      <c r="D28" s="15">
        <f t="shared" si="0"/>
        <v>12760</v>
      </c>
      <c r="E28" s="15">
        <v>100</v>
      </c>
      <c r="F28" s="15">
        <v>100</v>
      </c>
      <c r="G28" s="15">
        <f t="shared" si="1"/>
        <v>200</v>
      </c>
      <c r="H28" s="15"/>
      <c r="I28" s="15"/>
      <c r="J28" s="15"/>
      <c r="K28" s="15">
        <v>26470</v>
      </c>
      <c r="L28" s="15">
        <f t="shared" si="3"/>
        <v>12960</v>
      </c>
      <c r="M28" s="15">
        <f>M27+D28-K28</f>
        <v>7130</v>
      </c>
      <c r="N28" s="15">
        <v>837</v>
      </c>
      <c r="O28" s="16">
        <f t="shared" si="2"/>
        <v>15.483870967741936</v>
      </c>
    </row>
    <row r="29" spans="1:25">
      <c r="A29" s="14">
        <v>45348</v>
      </c>
      <c r="B29" s="15">
        <v>6600</v>
      </c>
      <c r="C29" s="15">
        <v>8000</v>
      </c>
      <c r="D29" s="15">
        <f t="shared" si="0"/>
        <v>14600</v>
      </c>
      <c r="E29" s="15">
        <v>100</v>
      </c>
      <c r="F29" s="15">
        <v>100</v>
      </c>
      <c r="G29" s="15">
        <f t="shared" si="1"/>
        <v>200</v>
      </c>
      <c r="H29" s="15"/>
      <c r="I29" s="15"/>
      <c r="J29" s="15">
        <v>400</v>
      </c>
      <c r="K29" s="15"/>
      <c r="L29" s="15">
        <f t="shared" si="3"/>
        <v>14800</v>
      </c>
      <c r="M29" s="15">
        <f>M28+D29-J29</f>
        <v>21330</v>
      </c>
      <c r="N29" s="15">
        <v>837</v>
      </c>
      <c r="O29" s="16">
        <f t="shared" si="2"/>
        <v>17.682198327359618</v>
      </c>
    </row>
    <row r="30" spans="1:25">
      <c r="A30" s="14">
        <v>45349</v>
      </c>
      <c r="B30" s="15">
        <v>10342</v>
      </c>
      <c r="C30" s="15">
        <v>0</v>
      </c>
      <c r="D30" s="15">
        <f t="shared" si="0"/>
        <v>10342</v>
      </c>
      <c r="E30" s="15">
        <v>100</v>
      </c>
      <c r="F30" s="15">
        <v>100</v>
      </c>
      <c r="G30" s="15">
        <f t="shared" si="1"/>
        <v>200</v>
      </c>
      <c r="H30" s="15"/>
      <c r="I30" s="15"/>
      <c r="J30" s="15"/>
      <c r="K30" s="15">
        <v>27742</v>
      </c>
      <c r="L30" s="15">
        <f t="shared" si="3"/>
        <v>10542</v>
      </c>
      <c r="M30" s="15">
        <f>M29+D30-K30</f>
        <v>3930</v>
      </c>
      <c r="N30" s="15">
        <v>850</v>
      </c>
      <c r="O30" s="16">
        <f t="shared" si="2"/>
        <v>12.402352941176471</v>
      </c>
    </row>
    <row r="31" spans="1:25">
      <c r="A31" s="14">
        <v>45350</v>
      </c>
      <c r="B31" s="15">
        <v>8000</v>
      </c>
      <c r="C31" s="15">
        <v>8100</v>
      </c>
      <c r="D31" s="15">
        <f t="shared" si="0"/>
        <v>16100</v>
      </c>
      <c r="E31" s="15">
        <v>100</v>
      </c>
      <c r="F31" s="15">
        <v>100</v>
      </c>
      <c r="G31" s="15">
        <f t="shared" si="1"/>
        <v>200</v>
      </c>
      <c r="H31" s="15"/>
      <c r="I31" s="15"/>
      <c r="J31" s="15"/>
      <c r="K31" s="15"/>
      <c r="L31" s="15">
        <f t="shared" si="3"/>
        <v>16300</v>
      </c>
      <c r="M31" s="15">
        <f>M30+D31</f>
        <v>20030</v>
      </c>
      <c r="N31" s="15">
        <v>850</v>
      </c>
      <c r="O31" s="16">
        <f t="shared" si="2"/>
        <v>19.176470588235293</v>
      </c>
    </row>
    <row r="32" spans="1:25">
      <c r="A32" s="14">
        <v>45351</v>
      </c>
      <c r="B32" s="15">
        <v>7400</v>
      </c>
      <c r="C32" s="15">
        <v>6790</v>
      </c>
      <c r="D32" s="15">
        <f t="shared" si="0"/>
        <v>14190</v>
      </c>
      <c r="E32" s="15">
        <v>100</v>
      </c>
      <c r="F32" s="15">
        <v>100</v>
      </c>
      <c r="G32" s="15">
        <f t="shared" si="1"/>
        <v>200</v>
      </c>
      <c r="H32" s="15"/>
      <c r="I32" s="15"/>
      <c r="J32" s="15"/>
      <c r="K32" s="15">
        <v>35390</v>
      </c>
      <c r="L32" s="15">
        <f t="shared" si="3"/>
        <v>14390</v>
      </c>
      <c r="M32" s="15">
        <v>0</v>
      </c>
      <c r="N32" s="15">
        <v>850</v>
      </c>
      <c r="O32" s="16">
        <f t="shared" si="2"/>
        <v>16.929411764705883</v>
      </c>
    </row>
    <row r="33" spans="1:15" ht="18">
      <c r="A33" s="18" t="s">
        <v>6</v>
      </c>
      <c r="B33" s="18"/>
      <c r="C33" s="18"/>
      <c r="D33" s="18"/>
      <c r="E33" s="18"/>
      <c r="F33" s="18"/>
      <c r="G33" s="18">
        <f>SUM(G4:G32)</f>
        <v>5800</v>
      </c>
      <c r="H33" s="18">
        <f>SUM(H13:H32)</f>
        <v>8220</v>
      </c>
      <c r="I33" s="18">
        <v>500</v>
      </c>
      <c r="J33" s="18">
        <f>J8+J15+J21+J29</f>
        <v>1640</v>
      </c>
      <c r="K33" s="18">
        <f>K4+K6+K8+K9+K10+K12+K13+K14+K15+K16+K18+K20+K22+K24+K26+K28+K30+K32</f>
        <v>392484</v>
      </c>
      <c r="L33" s="18">
        <f>SUM(L4:L32)</f>
        <v>393774</v>
      </c>
      <c r="M33" s="18"/>
      <c r="N33" s="18"/>
      <c r="O33" s="18"/>
    </row>
    <row r="34" spans="1:15">
      <c r="B34" s="22" t="s">
        <v>24</v>
      </c>
      <c r="C34" s="22"/>
      <c r="D34" s="22"/>
      <c r="E34" s="22"/>
    </row>
    <row r="35" spans="1:15">
      <c r="B35" s="22"/>
      <c r="C35" s="22" t="s">
        <v>21</v>
      </c>
      <c r="D35" s="22"/>
      <c r="E35" s="22">
        <v>5800</v>
      </c>
    </row>
    <row r="36" spans="1:15">
      <c r="B36" s="22"/>
      <c r="C36" s="22" t="s">
        <v>27</v>
      </c>
      <c r="D36" s="22"/>
      <c r="E36" s="22">
        <v>8200</v>
      </c>
    </row>
    <row r="37" spans="1:15">
      <c r="B37" s="22"/>
      <c r="C37" s="22" t="s">
        <v>23</v>
      </c>
      <c r="D37" s="22"/>
      <c r="E37" s="22">
        <v>500</v>
      </c>
    </row>
    <row r="38" spans="1:15">
      <c r="B38" s="22"/>
      <c r="C38" s="22" t="s">
        <v>26</v>
      </c>
      <c r="D38" s="22"/>
      <c r="E38" s="22">
        <v>392484</v>
      </c>
    </row>
    <row r="39" spans="1:15">
      <c r="B39" s="22"/>
      <c r="C39" s="22" t="s">
        <v>25</v>
      </c>
      <c r="D39" s="22"/>
      <c r="E39" s="22">
        <v>1640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B15" workbookViewId="0">
      <selection activeCell="B42" sqref="A42:XFD42"/>
    </sheetView>
  </sheetViews>
  <sheetFormatPr defaultColWidth="10" defaultRowHeight="14.4"/>
  <cols>
    <col min="1" max="1" width="11.21875" customWidth="1"/>
    <col min="4" max="4" width="11.6640625" customWidth="1"/>
  </cols>
  <sheetData>
    <row r="1" spans="1:25">
      <c r="A1" s="1" t="s">
        <v>0</v>
      </c>
      <c r="B1" s="2" t="s">
        <v>1</v>
      </c>
      <c r="C1" s="3"/>
      <c r="D1" s="1" t="s">
        <v>2</v>
      </c>
      <c r="E1" s="2" t="s">
        <v>3</v>
      </c>
      <c r="F1" s="3"/>
      <c r="G1" s="4"/>
      <c r="H1" s="2" t="s">
        <v>4</v>
      </c>
      <c r="I1" s="3"/>
      <c r="J1" s="2" t="s">
        <v>5</v>
      </c>
      <c r="K1" s="3"/>
      <c r="L1" s="1" t="s">
        <v>6</v>
      </c>
      <c r="M1" s="5" t="s">
        <v>7</v>
      </c>
      <c r="N1" s="5" t="s">
        <v>8</v>
      </c>
      <c r="O1" s="6" t="s">
        <v>9</v>
      </c>
    </row>
    <row r="2" spans="1:25">
      <c r="A2" s="7"/>
      <c r="B2" s="8" t="s">
        <v>10</v>
      </c>
      <c r="C2" s="9" t="s">
        <v>11</v>
      </c>
      <c r="D2" s="10" t="s">
        <v>6</v>
      </c>
      <c r="E2" s="8" t="s">
        <v>10</v>
      </c>
      <c r="F2" s="9" t="s">
        <v>11</v>
      </c>
      <c r="G2" s="10" t="s">
        <v>6</v>
      </c>
      <c r="H2" s="8" t="s">
        <v>12</v>
      </c>
      <c r="I2" s="9" t="s">
        <v>13</v>
      </c>
      <c r="J2" s="11" t="s">
        <v>14</v>
      </c>
      <c r="K2" s="12" t="s">
        <v>15</v>
      </c>
      <c r="L2" s="10" t="s">
        <v>16</v>
      </c>
      <c r="M2" s="13" t="s">
        <v>17</v>
      </c>
      <c r="N2" s="13" t="s">
        <v>18</v>
      </c>
      <c r="O2" s="12" t="s">
        <v>19</v>
      </c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>
        <v>0</v>
      </c>
      <c r="N3" s="15">
        <v>0</v>
      </c>
      <c r="O3" s="15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5.75" customHeight="1">
      <c r="A4" s="14">
        <v>45352</v>
      </c>
      <c r="B4" s="15">
        <v>7360</v>
      </c>
      <c r="C4" s="15">
        <v>6900</v>
      </c>
      <c r="D4" s="15">
        <f t="shared" ref="D4:D34" si="0">B4+C4</f>
        <v>14260</v>
      </c>
      <c r="E4" s="15">
        <v>100</v>
      </c>
      <c r="F4" s="15">
        <v>100</v>
      </c>
      <c r="G4" s="15">
        <f t="shared" ref="G4:G34" si="1">E4+F4</f>
        <v>200</v>
      </c>
      <c r="H4" s="15"/>
      <c r="I4" s="15"/>
      <c r="J4" s="15"/>
      <c r="K4" s="15"/>
      <c r="L4" s="15">
        <f t="shared" ref="L4:L18" si="2">D4+G4</f>
        <v>14460</v>
      </c>
      <c r="M4" s="15">
        <f>M3+D4</f>
        <v>14260</v>
      </c>
      <c r="N4" s="15">
        <v>836</v>
      </c>
      <c r="O4" s="16">
        <f t="shared" ref="O4:O34" si="3">L4/N4</f>
        <v>17.296650717703351</v>
      </c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>
      <c r="A5" s="14">
        <v>45353</v>
      </c>
      <c r="B5" s="15">
        <v>8745</v>
      </c>
      <c r="C5" s="15">
        <v>8305</v>
      </c>
      <c r="D5" s="15">
        <f t="shared" si="0"/>
        <v>17050</v>
      </c>
      <c r="E5" s="15">
        <v>100</v>
      </c>
      <c r="F5" s="15">
        <v>100</v>
      </c>
      <c r="G5" s="15">
        <f t="shared" si="1"/>
        <v>200</v>
      </c>
      <c r="H5" s="15"/>
      <c r="I5" s="15"/>
      <c r="J5" s="15"/>
      <c r="K5" s="15">
        <v>23005</v>
      </c>
      <c r="L5" s="15">
        <f t="shared" si="2"/>
        <v>17250</v>
      </c>
      <c r="M5" s="15">
        <f>M4+D5-K5</f>
        <v>8305</v>
      </c>
      <c r="N5" s="15">
        <v>835</v>
      </c>
      <c r="O5" s="16">
        <f t="shared" si="3"/>
        <v>20.658682634730539</v>
      </c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>
      <c r="A6" s="14">
        <v>45354</v>
      </c>
      <c r="B6" s="15">
        <v>6165</v>
      </c>
      <c r="C6" s="15">
        <v>7100</v>
      </c>
      <c r="D6" s="15">
        <f t="shared" si="0"/>
        <v>13265</v>
      </c>
      <c r="E6" s="15">
        <v>100</v>
      </c>
      <c r="F6" s="15">
        <v>100</v>
      </c>
      <c r="G6" s="15">
        <f t="shared" si="1"/>
        <v>200</v>
      </c>
      <c r="H6" s="15"/>
      <c r="I6" s="15"/>
      <c r="J6" s="15"/>
      <c r="K6" s="15"/>
      <c r="L6" s="15">
        <f t="shared" si="2"/>
        <v>13465</v>
      </c>
      <c r="M6" s="15">
        <f>M5+D6</f>
        <v>21570</v>
      </c>
      <c r="N6" s="15">
        <v>793</v>
      </c>
      <c r="O6" s="16">
        <f t="shared" si="3"/>
        <v>16.979823455233291</v>
      </c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>
      <c r="A7" s="14">
        <v>45355</v>
      </c>
      <c r="B7" s="15">
        <v>5375</v>
      </c>
      <c r="C7" s="15">
        <v>7500</v>
      </c>
      <c r="D7" s="15">
        <f t="shared" si="0"/>
        <v>12875</v>
      </c>
      <c r="E7" s="15">
        <v>100</v>
      </c>
      <c r="F7" s="15">
        <v>100</v>
      </c>
      <c r="G7" s="15">
        <f t="shared" si="1"/>
        <v>200</v>
      </c>
      <c r="H7" s="15"/>
      <c r="I7" s="15">
        <v>70</v>
      </c>
      <c r="J7" s="15">
        <v>120</v>
      </c>
      <c r="K7" s="15">
        <v>26755</v>
      </c>
      <c r="L7" s="15">
        <f t="shared" si="2"/>
        <v>13075</v>
      </c>
      <c r="M7" s="15">
        <f>M6+D7-I7-J7-K7</f>
        <v>7500</v>
      </c>
      <c r="N7" s="15">
        <v>838</v>
      </c>
      <c r="O7" s="16">
        <f t="shared" si="3"/>
        <v>15.602625298329356</v>
      </c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>
      <c r="A8" s="14">
        <v>45356</v>
      </c>
      <c r="B8" s="15">
        <v>5390</v>
      </c>
      <c r="C8" s="15">
        <v>7910</v>
      </c>
      <c r="D8" s="15">
        <f t="shared" si="0"/>
        <v>13300</v>
      </c>
      <c r="E8" s="15">
        <v>100</v>
      </c>
      <c r="F8" s="15">
        <v>100</v>
      </c>
      <c r="G8" s="15">
        <f t="shared" si="1"/>
        <v>200</v>
      </c>
      <c r="H8" s="15"/>
      <c r="I8" s="15"/>
      <c r="J8" s="15"/>
      <c r="K8" s="15"/>
      <c r="L8" s="15">
        <f t="shared" si="2"/>
        <v>13500</v>
      </c>
      <c r="M8" s="15">
        <f>M7+D8</f>
        <v>20800</v>
      </c>
      <c r="N8" s="15">
        <v>838</v>
      </c>
      <c r="O8" s="16">
        <f t="shared" si="3"/>
        <v>16.109785202863961</v>
      </c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>
      <c r="A9" s="14">
        <v>45357</v>
      </c>
      <c r="B9" s="15">
        <v>5357</v>
      </c>
      <c r="C9" s="15">
        <v>8200</v>
      </c>
      <c r="D9" s="15">
        <f t="shared" si="0"/>
        <v>13557</v>
      </c>
      <c r="E9" s="15">
        <v>100</v>
      </c>
      <c r="F9" s="15">
        <v>100</v>
      </c>
      <c r="G9" s="15">
        <f t="shared" si="1"/>
        <v>200</v>
      </c>
      <c r="H9" s="15"/>
      <c r="I9" s="15"/>
      <c r="J9" s="15"/>
      <c r="K9" s="15">
        <v>26157</v>
      </c>
      <c r="L9" s="15">
        <v>14157</v>
      </c>
      <c r="M9" s="15">
        <f>M8+D9-K9</f>
        <v>8200</v>
      </c>
      <c r="N9" s="15">
        <v>838</v>
      </c>
      <c r="O9" s="16">
        <f t="shared" si="3"/>
        <v>16.893794749403341</v>
      </c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>
      <c r="A10" s="14">
        <v>45358</v>
      </c>
      <c r="B10" s="15">
        <v>6900</v>
      </c>
      <c r="C10" s="15">
        <v>8345</v>
      </c>
      <c r="D10" s="15">
        <f t="shared" si="0"/>
        <v>15245</v>
      </c>
      <c r="E10" s="15">
        <v>100</v>
      </c>
      <c r="F10" s="15">
        <v>100</v>
      </c>
      <c r="G10" s="15">
        <f t="shared" si="1"/>
        <v>200</v>
      </c>
      <c r="H10" s="15"/>
      <c r="I10" s="15"/>
      <c r="J10" s="15"/>
      <c r="K10" s="15"/>
      <c r="L10" s="15">
        <f t="shared" si="2"/>
        <v>15445</v>
      </c>
      <c r="M10" s="15">
        <f>M9+D10</f>
        <v>23445</v>
      </c>
      <c r="N10" s="15">
        <v>838</v>
      </c>
      <c r="O10" s="16">
        <f t="shared" si="3"/>
        <v>18.430787589498806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>
      <c r="A11" s="14">
        <v>45359</v>
      </c>
      <c r="B11" s="15">
        <v>6450</v>
      </c>
      <c r="C11" s="15">
        <v>8260</v>
      </c>
      <c r="D11" s="15">
        <f t="shared" si="0"/>
        <v>14710</v>
      </c>
      <c r="E11" s="15">
        <v>100</v>
      </c>
      <c r="F11" s="15">
        <v>100</v>
      </c>
      <c r="G11" s="15">
        <f t="shared" si="1"/>
        <v>200</v>
      </c>
      <c r="H11" s="15"/>
      <c r="I11" s="15"/>
      <c r="J11" s="15"/>
      <c r="K11" s="15">
        <v>28880</v>
      </c>
      <c r="L11" s="15">
        <f t="shared" si="2"/>
        <v>14910</v>
      </c>
      <c r="M11" s="15">
        <f>M10+D11-K11</f>
        <v>9275</v>
      </c>
      <c r="N11" s="15">
        <v>832</v>
      </c>
      <c r="O11" s="16">
        <f t="shared" si="3"/>
        <v>17.920673076923077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>
      <c r="A12" s="14">
        <v>45360</v>
      </c>
      <c r="B12" s="15">
        <v>6955</v>
      </c>
      <c r="C12" s="15">
        <v>8690</v>
      </c>
      <c r="D12" s="15">
        <f t="shared" si="0"/>
        <v>15645</v>
      </c>
      <c r="E12" s="15">
        <v>100</v>
      </c>
      <c r="F12" s="15">
        <v>100</v>
      </c>
      <c r="G12" s="15">
        <f t="shared" si="1"/>
        <v>200</v>
      </c>
      <c r="H12" s="15"/>
      <c r="I12" s="15"/>
      <c r="J12" s="15"/>
      <c r="K12" s="15">
        <v>9120</v>
      </c>
      <c r="L12" s="15">
        <f t="shared" si="2"/>
        <v>15845</v>
      </c>
      <c r="M12" s="15">
        <f>M11+D12-K12</f>
        <v>15800</v>
      </c>
      <c r="N12" s="15">
        <v>832</v>
      </c>
      <c r="O12" s="16">
        <f t="shared" si="3"/>
        <v>19.044471153846153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>
      <c r="A13" s="14">
        <v>45361</v>
      </c>
      <c r="B13" s="15">
        <v>6700</v>
      </c>
      <c r="C13" s="15">
        <v>9300</v>
      </c>
      <c r="D13" s="15">
        <f t="shared" si="0"/>
        <v>16000</v>
      </c>
      <c r="E13" s="15">
        <v>180</v>
      </c>
      <c r="F13" s="15">
        <v>180</v>
      </c>
      <c r="G13" s="15">
        <f t="shared" si="1"/>
        <v>360</v>
      </c>
      <c r="H13" s="15"/>
      <c r="I13" s="15"/>
      <c r="J13" s="15"/>
      <c r="K13" s="15">
        <v>22500</v>
      </c>
      <c r="L13" s="15">
        <f t="shared" si="2"/>
        <v>16360</v>
      </c>
      <c r="M13" s="15">
        <f>M12+D13-K13</f>
        <v>9300</v>
      </c>
      <c r="N13" s="15">
        <v>856</v>
      </c>
      <c r="O13" s="16">
        <f t="shared" si="3"/>
        <v>19.11214953271028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>
      <c r="A14" s="14">
        <v>45362</v>
      </c>
      <c r="B14" s="15">
        <v>7900</v>
      </c>
      <c r="C14" s="15">
        <v>8943</v>
      </c>
      <c r="D14" s="15">
        <f t="shared" si="0"/>
        <v>16843</v>
      </c>
      <c r="E14" s="15">
        <v>180</v>
      </c>
      <c r="F14" s="15">
        <v>180</v>
      </c>
      <c r="G14" s="15">
        <f t="shared" si="1"/>
        <v>360</v>
      </c>
      <c r="H14" s="15"/>
      <c r="I14" s="15"/>
      <c r="J14" s="15"/>
      <c r="K14" s="15"/>
      <c r="L14" s="15">
        <f t="shared" si="2"/>
        <v>17203</v>
      </c>
      <c r="M14" s="15">
        <v>24943</v>
      </c>
      <c r="N14" s="15">
        <v>864</v>
      </c>
      <c r="O14" s="16">
        <f t="shared" si="3"/>
        <v>19.91087962962963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>
      <c r="A15" s="14">
        <v>45363</v>
      </c>
      <c r="B15" s="15">
        <v>6757</v>
      </c>
      <c r="C15" s="15">
        <v>8900</v>
      </c>
      <c r="D15" s="15">
        <f t="shared" si="0"/>
        <v>15657</v>
      </c>
      <c r="E15" s="15">
        <v>180</v>
      </c>
      <c r="F15" s="15">
        <v>180</v>
      </c>
      <c r="G15" s="15">
        <f t="shared" si="1"/>
        <v>360</v>
      </c>
      <c r="H15" s="15"/>
      <c r="I15" s="15"/>
      <c r="J15" s="15"/>
      <c r="K15" s="15">
        <v>29810</v>
      </c>
      <c r="L15" s="15">
        <f t="shared" si="2"/>
        <v>16017</v>
      </c>
      <c r="M15" s="15">
        <f>M14+D15-K15</f>
        <v>10790</v>
      </c>
      <c r="N15" s="15">
        <v>861</v>
      </c>
      <c r="O15" s="16">
        <f t="shared" si="3"/>
        <v>18.602787456445991</v>
      </c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>
      <c r="A16" s="14">
        <v>45364</v>
      </c>
      <c r="B16" s="15">
        <v>8480</v>
      </c>
      <c r="C16" s="15">
        <v>6930</v>
      </c>
      <c r="D16" s="15">
        <f t="shared" si="0"/>
        <v>15410</v>
      </c>
      <c r="E16" s="15">
        <v>180</v>
      </c>
      <c r="F16" s="15">
        <v>180</v>
      </c>
      <c r="G16" s="15">
        <f t="shared" si="1"/>
        <v>360</v>
      </c>
      <c r="H16" s="15"/>
      <c r="I16" s="15"/>
      <c r="J16" s="15"/>
      <c r="K16" s="15"/>
      <c r="L16" s="15">
        <f t="shared" si="2"/>
        <v>15770</v>
      </c>
      <c r="M16" s="15">
        <f>M15+D16</f>
        <v>26200</v>
      </c>
      <c r="N16" s="15">
        <v>861</v>
      </c>
      <c r="O16" s="16">
        <f t="shared" si="3"/>
        <v>18.315911730545878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>
      <c r="A17" s="14">
        <v>45365</v>
      </c>
      <c r="B17" s="15">
        <v>10260</v>
      </c>
      <c r="C17" s="15">
        <v>7540</v>
      </c>
      <c r="D17" s="15">
        <f t="shared" si="0"/>
        <v>17800</v>
      </c>
      <c r="E17" s="15">
        <v>180</v>
      </c>
      <c r="F17" s="15">
        <v>180</v>
      </c>
      <c r="G17" s="15">
        <f t="shared" si="1"/>
        <v>360</v>
      </c>
      <c r="H17" s="15"/>
      <c r="I17" s="15"/>
      <c r="J17" s="15"/>
      <c r="K17" s="15">
        <v>26230</v>
      </c>
      <c r="L17" s="15">
        <f t="shared" si="2"/>
        <v>18160</v>
      </c>
      <c r="M17" s="15">
        <f>M16+D17-K17</f>
        <v>17770</v>
      </c>
      <c r="N17" s="15">
        <v>875</v>
      </c>
      <c r="O17" s="16">
        <f t="shared" si="3"/>
        <v>20.754285714285714</v>
      </c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>
      <c r="A18" s="14">
        <v>45366</v>
      </c>
      <c r="B18" s="15">
        <v>7870</v>
      </c>
      <c r="C18" s="15">
        <v>7640</v>
      </c>
      <c r="D18" s="15">
        <f t="shared" si="0"/>
        <v>15510</v>
      </c>
      <c r="E18" s="15">
        <v>180</v>
      </c>
      <c r="F18" s="15">
        <v>180</v>
      </c>
      <c r="G18" s="15">
        <f t="shared" si="1"/>
        <v>360</v>
      </c>
      <c r="H18" s="15"/>
      <c r="I18" s="15"/>
      <c r="J18" s="15"/>
      <c r="K18" s="15">
        <v>11900</v>
      </c>
      <c r="L18" s="15">
        <f t="shared" si="2"/>
        <v>15870</v>
      </c>
      <c r="M18" s="15">
        <f>M17+D18-K18</f>
        <v>21380</v>
      </c>
      <c r="N18" s="15">
        <v>874</v>
      </c>
      <c r="O18" s="16">
        <f t="shared" si="3"/>
        <v>18.157894736842106</v>
      </c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>
      <c r="A19" s="14">
        <v>45367</v>
      </c>
      <c r="B19" s="15">
        <v>8570</v>
      </c>
      <c r="C19" s="15">
        <v>8490</v>
      </c>
      <c r="D19" s="15">
        <f t="shared" si="0"/>
        <v>17060</v>
      </c>
      <c r="E19" s="15">
        <v>180</v>
      </c>
      <c r="F19" s="15">
        <v>180</v>
      </c>
      <c r="G19" s="15">
        <f t="shared" si="1"/>
        <v>360</v>
      </c>
      <c r="H19" s="15"/>
      <c r="I19" s="15"/>
      <c r="J19" s="15">
        <v>400</v>
      </c>
      <c r="K19" s="15">
        <v>26050</v>
      </c>
      <c r="L19" s="15">
        <f>D19+G19+J19</f>
        <v>17820</v>
      </c>
      <c r="M19" s="15">
        <f>M18+D19-K19</f>
        <v>12390</v>
      </c>
      <c r="N19" s="15">
        <v>894</v>
      </c>
      <c r="O19" s="16">
        <f t="shared" si="3"/>
        <v>19.932885906040269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>
      <c r="A20" s="14">
        <v>45368</v>
      </c>
      <c r="B20" s="15">
        <v>8455</v>
      </c>
      <c r="C20" s="15">
        <v>8030</v>
      </c>
      <c r="D20" s="15">
        <f t="shared" si="0"/>
        <v>16485</v>
      </c>
      <c r="E20" s="15">
        <v>180</v>
      </c>
      <c r="F20" s="15">
        <v>180</v>
      </c>
      <c r="G20" s="15">
        <f t="shared" si="1"/>
        <v>360</v>
      </c>
      <c r="H20" s="15">
        <v>3900</v>
      </c>
      <c r="I20" s="15"/>
      <c r="J20" s="15"/>
      <c r="K20" s="15">
        <v>17635</v>
      </c>
      <c r="L20" s="15">
        <f t="shared" ref="L20:L34" si="4">D20+G20</f>
        <v>16845</v>
      </c>
      <c r="M20" s="15">
        <v>7340</v>
      </c>
      <c r="N20" s="15">
        <v>891</v>
      </c>
      <c r="O20" s="16">
        <f t="shared" si="3"/>
        <v>18.905723905723907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>
      <c r="A21" s="14">
        <v>45369</v>
      </c>
      <c r="B21" s="15">
        <v>7185</v>
      </c>
      <c r="C21" s="15">
        <v>9180</v>
      </c>
      <c r="D21" s="15">
        <f t="shared" si="0"/>
        <v>16365</v>
      </c>
      <c r="E21" s="15">
        <v>180</v>
      </c>
      <c r="F21" s="15">
        <v>180</v>
      </c>
      <c r="G21" s="15">
        <f t="shared" si="1"/>
        <v>360</v>
      </c>
      <c r="H21" s="15"/>
      <c r="I21" s="15"/>
      <c r="J21" s="15"/>
      <c r="K21" s="15">
        <v>14525</v>
      </c>
      <c r="L21" s="15">
        <f t="shared" si="4"/>
        <v>16725</v>
      </c>
      <c r="M21" s="15">
        <v>9180</v>
      </c>
      <c r="N21" s="15">
        <v>891</v>
      </c>
      <c r="O21" s="16">
        <f t="shared" si="3"/>
        <v>18.771043771043772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>
      <c r="A22" s="14">
        <v>45370</v>
      </c>
      <c r="B22" s="15">
        <v>7920</v>
      </c>
      <c r="C22" s="15">
        <v>7330</v>
      </c>
      <c r="D22" s="15">
        <f t="shared" si="0"/>
        <v>15250</v>
      </c>
      <c r="E22" s="15">
        <v>180</v>
      </c>
      <c r="F22" s="15">
        <v>180</v>
      </c>
      <c r="G22" s="15">
        <f t="shared" si="1"/>
        <v>360</v>
      </c>
      <c r="H22" s="15"/>
      <c r="I22" s="15"/>
      <c r="J22" s="15">
        <v>300</v>
      </c>
      <c r="K22" s="15">
        <v>10200</v>
      </c>
      <c r="L22" s="15">
        <v>15910</v>
      </c>
      <c r="M22" s="15">
        <v>14230</v>
      </c>
      <c r="N22" s="15">
        <v>891</v>
      </c>
      <c r="O22" s="16">
        <f t="shared" si="3"/>
        <v>17.856341189674524</v>
      </c>
    </row>
    <row r="23" spans="1:25">
      <c r="A23" s="14">
        <v>45371</v>
      </c>
      <c r="B23" s="15">
        <v>8490</v>
      </c>
      <c r="C23" s="15">
        <v>8020</v>
      </c>
      <c r="D23" s="15">
        <f t="shared" si="0"/>
        <v>16510</v>
      </c>
      <c r="E23" s="15">
        <v>180</v>
      </c>
      <c r="F23" s="15">
        <v>180</v>
      </c>
      <c r="G23" s="15">
        <f t="shared" si="1"/>
        <v>360</v>
      </c>
      <c r="H23" s="15"/>
      <c r="I23" s="15"/>
      <c r="J23" s="15"/>
      <c r="K23" s="15">
        <v>22720</v>
      </c>
      <c r="L23" s="15">
        <f t="shared" si="4"/>
        <v>16870</v>
      </c>
      <c r="M23" s="15">
        <v>8020</v>
      </c>
      <c r="N23" s="15">
        <v>905</v>
      </c>
      <c r="O23" s="16">
        <f t="shared" si="3"/>
        <v>18.640883977900554</v>
      </c>
    </row>
    <row r="24" spans="1:25">
      <c r="A24" s="14">
        <v>45372</v>
      </c>
      <c r="B24" s="15">
        <v>6745</v>
      </c>
      <c r="C24" s="15">
        <v>8735</v>
      </c>
      <c r="D24" s="15">
        <f t="shared" si="0"/>
        <v>15480</v>
      </c>
      <c r="E24" s="15">
        <v>180</v>
      </c>
      <c r="F24" s="15">
        <v>180</v>
      </c>
      <c r="G24" s="15">
        <f t="shared" si="1"/>
        <v>360</v>
      </c>
      <c r="H24" s="15"/>
      <c r="I24" s="15"/>
      <c r="J24" s="15"/>
      <c r="K24" s="15">
        <v>10700</v>
      </c>
      <c r="L24" s="15">
        <f t="shared" si="4"/>
        <v>15840</v>
      </c>
      <c r="M24" s="15">
        <f>M23+D24-K24</f>
        <v>12800</v>
      </c>
      <c r="N24" s="15">
        <v>917</v>
      </c>
      <c r="O24" s="16">
        <f t="shared" si="3"/>
        <v>17.273718647764451</v>
      </c>
    </row>
    <row r="25" spans="1:25">
      <c r="A25" s="14">
        <v>45373</v>
      </c>
      <c r="B25" s="15">
        <v>8017</v>
      </c>
      <c r="C25" s="15">
        <v>9040</v>
      </c>
      <c r="D25" s="15">
        <f t="shared" si="0"/>
        <v>17057</v>
      </c>
      <c r="E25" s="15">
        <v>180</v>
      </c>
      <c r="F25" s="15">
        <v>180</v>
      </c>
      <c r="G25" s="15">
        <f t="shared" si="1"/>
        <v>360</v>
      </c>
      <c r="H25" s="15"/>
      <c r="I25" s="15"/>
      <c r="J25" s="15"/>
      <c r="K25" s="15">
        <v>20817</v>
      </c>
      <c r="L25" s="15">
        <f t="shared" si="4"/>
        <v>17417</v>
      </c>
      <c r="M25" s="15">
        <f>M24+D25-K25</f>
        <v>9040</v>
      </c>
      <c r="N25" s="15">
        <v>916</v>
      </c>
      <c r="O25" s="16">
        <f t="shared" si="3"/>
        <v>19.01419213973799</v>
      </c>
    </row>
    <row r="26" spans="1:25">
      <c r="A26" s="14">
        <v>45374</v>
      </c>
      <c r="B26" s="15">
        <v>7700</v>
      </c>
      <c r="C26" s="15">
        <v>9588</v>
      </c>
      <c r="D26" s="15">
        <f t="shared" si="0"/>
        <v>17288</v>
      </c>
      <c r="E26" s="15">
        <v>180</v>
      </c>
      <c r="F26" s="15">
        <v>180</v>
      </c>
      <c r="G26" s="15">
        <f t="shared" si="1"/>
        <v>360</v>
      </c>
      <c r="H26" s="15"/>
      <c r="I26" s="15"/>
      <c r="J26" s="15"/>
      <c r="K26" s="15"/>
      <c r="L26" s="15">
        <f t="shared" si="4"/>
        <v>17648</v>
      </c>
      <c r="M26" s="15">
        <f>M25+D26</f>
        <v>26328</v>
      </c>
      <c r="N26" s="15">
        <v>915</v>
      </c>
      <c r="O26" s="16">
        <f t="shared" si="3"/>
        <v>19.28743169398907</v>
      </c>
    </row>
    <row r="27" spans="1:25">
      <c r="A27" s="14">
        <v>45375</v>
      </c>
      <c r="B27" s="15">
        <v>10512</v>
      </c>
      <c r="C27" s="15">
        <v>7700</v>
      </c>
      <c r="D27" s="15">
        <f t="shared" si="0"/>
        <v>18212</v>
      </c>
      <c r="E27" s="15">
        <v>180</v>
      </c>
      <c r="F27" s="15">
        <v>180</v>
      </c>
      <c r="G27" s="15">
        <f t="shared" si="1"/>
        <v>360</v>
      </c>
      <c r="H27" s="15"/>
      <c r="I27" s="15"/>
      <c r="J27" s="15">
        <v>440</v>
      </c>
      <c r="K27" s="15">
        <v>33040</v>
      </c>
      <c r="L27" s="15">
        <v>19012</v>
      </c>
      <c r="M27" s="15">
        <f>M26+D27-K27</f>
        <v>11500</v>
      </c>
      <c r="N27" s="15">
        <v>931</v>
      </c>
      <c r="O27" s="16">
        <f t="shared" si="3"/>
        <v>20.421052631578949</v>
      </c>
    </row>
    <row r="28" spans="1:25">
      <c r="A28" s="14">
        <v>45376</v>
      </c>
      <c r="B28" s="15">
        <v>7530</v>
      </c>
      <c r="C28" s="15">
        <v>10000</v>
      </c>
      <c r="D28" s="15">
        <f t="shared" si="0"/>
        <v>17530</v>
      </c>
      <c r="E28" s="15">
        <v>180</v>
      </c>
      <c r="F28" s="15">
        <v>180</v>
      </c>
      <c r="G28" s="15">
        <f t="shared" si="1"/>
        <v>360</v>
      </c>
      <c r="H28" s="15"/>
      <c r="I28" s="15"/>
      <c r="J28" s="15"/>
      <c r="K28" s="15">
        <v>11120</v>
      </c>
      <c r="L28" s="15">
        <f t="shared" si="4"/>
        <v>17890</v>
      </c>
      <c r="M28" s="15">
        <f>M27+D28-K28</f>
        <v>17910</v>
      </c>
      <c r="N28" s="15">
        <v>931</v>
      </c>
      <c r="O28" s="16">
        <f t="shared" si="3"/>
        <v>19.215896885069817</v>
      </c>
    </row>
    <row r="29" spans="1:25">
      <c r="A29" s="14">
        <v>45377</v>
      </c>
      <c r="B29" s="15">
        <v>7225</v>
      </c>
      <c r="C29" s="15">
        <v>11600</v>
      </c>
      <c r="D29" s="15">
        <f t="shared" si="0"/>
        <v>18825</v>
      </c>
      <c r="E29" s="15">
        <v>180</v>
      </c>
      <c r="F29" s="15">
        <v>180</v>
      </c>
      <c r="G29" s="15">
        <f t="shared" si="1"/>
        <v>360</v>
      </c>
      <c r="H29" s="15">
        <v>3800</v>
      </c>
      <c r="I29" s="15"/>
      <c r="J29" s="15"/>
      <c r="K29" s="15">
        <v>21335</v>
      </c>
      <c r="L29" s="15">
        <f t="shared" si="4"/>
        <v>19185</v>
      </c>
      <c r="M29" s="15">
        <v>11600</v>
      </c>
      <c r="N29" s="15">
        <v>913</v>
      </c>
      <c r="O29" s="16">
        <f t="shared" si="3"/>
        <v>21.013143483023001</v>
      </c>
    </row>
    <row r="30" spans="1:25">
      <c r="A30" s="14">
        <v>45378</v>
      </c>
      <c r="B30" s="15">
        <v>7040</v>
      </c>
      <c r="C30" s="15">
        <v>8973</v>
      </c>
      <c r="D30" s="15">
        <f t="shared" si="0"/>
        <v>16013</v>
      </c>
      <c r="E30" s="15">
        <v>180</v>
      </c>
      <c r="F30" s="15">
        <v>180</v>
      </c>
      <c r="G30" s="15">
        <f t="shared" si="1"/>
        <v>360</v>
      </c>
      <c r="H30" s="15"/>
      <c r="I30" s="15"/>
      <c r="J30" s="15"/>
      <c r="K30" s="15">
        <v>5040</v>
      </c>
      <c r="L30" s="15">
        <f t="shared" si="4"/>
        <v>16373</v>
      </c>
      <c r="M30" s="15">
        <f>M29+D30-K30</f>
        <v>22573</v>
      </c>
      <c r="N30" s="15">
        <v>913</v>
      </c>
      <c r="O30" s="16">
        <f t="shared" si="3"/>
        <v>17.933187294633079</v>
      </c>
    </row>
    <row r="31" spans="1:25">
      <c r="A31" s="14">
        <v>45379</v>
      </c>
      <c r="B31" s="15">
        <v>10517</v>
      </c>
      <c r="C31" s="15">
        <v>9310</v>
      </c>
      <c r="D31" s="15">
        <f t="shared" si="0"/>
        <v>19827</v>
      </c>
      <c r="E31" s="15">
        <v>180</v>
      </c>
      <c r="F31" s="15">
        <v>180</v>
      </c>
      <c r="G31" s="15">
        <f t="shared" si="1"/>
        <v>360</v>
      </c>
      <c r="H31" s="15"/>
      <c r="I31" s="15"/>
      <c r="J31" s="15"/>
      <c r="K31" s="15">
        <v>28050</v>
      </c>
      <c r="L31" s="15">
        <f t="shared" si="4"/>
        <v>20187</v>
      </c>
      <c r="M31" s="15">
        <f>M30+D31-K31</f>
        <v>14350</v>
      </c>
      <c r="N31" s="15">
        <v>901</v>
      </c>
      <c r="O31" s="16">
        <f t="shared" si="3"/>
        <v>22.405105438401776</v>
      </c>
    </row>
    <row r="32" spans="1:25">
      <c r="A32" s="14">
        <v>45380</v>
      </c>
      <c r="B32" s="15">
        <v>8125</v>
      </c>
      <c r="C32" s="15">
        <v>8270</v>
      </c>
      <c r="D32" s="15">
        <f t="shared" si="0"/>
        <v>16395</v>
      </c>
      <c r="E32" s="15">
        <v>180</v>
      </c>
      <c r="F32" s="15">
        <v>180</v>
      </c>
      <c r="G32" s="15">
        <f t="shared" si="1"/>
        <v>360</v>
      </c>
      <c r="H32" s="15"/>
      <c r="I32" s="15"/>
      <c r="J32" s="15"/>
      <c r="K32" s="15">
        <v>8735</v>
      </c>
      <c r="L32" s="15">
        <f t="shared" si="4"/>
        <v>16755</v>
      </c>
      <c r="M32" s="15">
        <f>M31+D32-K32</f>
        <v>22010</v>
      </c>
      <c r="N32" s="15">
        <v>901</v>
      </c>
      <c r="O32" s="16">
        <f t="shared" si="3"/>
        <v>18.596004439511653</v>
      </c>
    </row>
    <row r="33" spans="1:15">
      <c r="A33" s="14">
        <v>45381</v>
      </c>
      <c r="B33" s="15">
        <v>8861</v>
      </c>
      <c r="C33" s="15">
        <v>9075</v>
      </c>
      <c r="D33" s="15">
        <f t="shared" si="0"/>
        <v>17936</v>
      </c>
      <c r="E33" s="15">
        <v>180</v>
      </c>
      <c r="F33" s="15">
        <v>180</v>
      </c>
      <c r="G33" s="15">
        <f t="shared" si="1"/>
        <v>360</v>
      </c>
      <c r="H33" s="15"/>
      <c r="I33" s="15"/>
      <c r="J33" s="15"/>
      <c r="K33" s="15">
        <v>27986</v>
      </c>
      <c r="L33" s="15">
        <f t="shared" si="4"/>
        <v>18296</v>
      </c>
      <c r="M33" s="15">
        <f>M32+D33-K33</f>
        <v>11960</v>
      </c>
      <c r="N33" s="15">
        <v>911</v>
      </c>
      <c r="O33" s="16">
        <f t="shared" si="3"/>
        <v>20.083424807903402</v>
      </c>
    </row>
    <row r="34" spans="1:15">
      <c r="A34" s="14">
        <v>45382</v>
      </c>
      <c r="B34" s="15">
        <v>7740</v>
      </c>
      <c r="C34" s="15">
        <v>9605</v>
      </c>
      <c r="D34" s="15">
        <f t="shared" si="0"/>
        <v>17345</v>
      </c>
      <c r="E34" s="15">
        <v>180</v>
      </c>
      <c r="F34" s="15">
        <v>180</v>
      </c>
      <c r="G34" s="15">
        <f t="shared" si="1"/>
        <v>360</v>
      </c>
      <c r="H34" s="24"/>
      <c r="I34" s="24"/>
      <c r="J34" s="24"/>
      <c r="K34" s="15">
        <v>7570</v>
      </c>
      <c r="L34" s="15">
        <f t="shared" si="4"/>
        <v>17705</v>
      </c>
      <c r="M34" s="15">
        <f>M33+D34-K34</f>
        <v>21735</v>
      </c>
      <c r="N34" s="15">
        <v>911</v>
      </c>
      <c r="O34" s="25">
        <f t="shared" si="3"/>
        <v>19.434687156970362</v>
      </c>
    </row>
    <row r="35" spans="1:15" ht="18">
      <c r="A35" s="18" t="s">
        <v>6</v>
      </c>
      <c r="B35" s="18"/>
      <c r="C35" s="18"/>
      <c r="D35" s="18"/>
      <c r="E35" s="18"/>
      <c r="F35" s="18"/>
      <c r="G35" s="18">
        <f>SUM(G4:G34)</f>
        <v>9720</v>
      </c>
      <c r="H35" s="18">
        <f>SUM(H4:H34)</f>
        <v>7700</v>
      </c>
      <c r="I35" s="18">
        <f>SUM(I3:I34)</f>
        <v>70</v>
      </c>
      <c r="J35" s="18">
        <f>SUM(J4:J34)</f>
        <v>1260</v>
      </c>
      <c r="K35" s="18">
        <f>SUM(K4:K34)</f>
        <v>469880</v>
      </c>
      <c r="L35" s="18">
        <f>SUM(L4:L34)</f>
        <v>511965</v>
      </c>
      <c r="M35" s="18"/>
      <c r="N35" s="18"/>
      <c r="O35" s="18"/>
    </row>
    <row r="36" spans="1:15">
      <c r="B36" s="26" t="s">
        <v>24</v>
      </c>
      <c r="C36" s="26"/>
      <c r="D36" s="26"/>
      <c r="E36" s="26"/>
      <c r="F36" s="26"/>
    </row>
    <row r="37" spans="1:15">
      <c r="B37" s="26"/>
      <c r="C37" s="26" t="s">
        <v>21</v>
      </c>
      <c r="D37" s="26"/>
      <c r="E37" s="26">
        <v>9720</v>
      </c>
      <c r="F37" s="26"/>
      <c r="N37">
        <f>SUM(N3:N36)</f>
        <v>27203</v>
      </c>
    </row>
    <row r="38" spans="1:15">
      <c r="B38" s="26"/>
      <c r="C38" s="26" t="s">
        <v>27</v>
      </c>
      <c r="D38" s="26"/>
      <c r="E38" s="26">
        <v>7700</v>
      </c>
      <c r="F38" s="26"/>
      <c r="N38">
        <f>N37/31</f>
        <v>877.51612903225805</v>
      </c>
    </row>
    <row r="39" spans="1:15">
      <c r="B39" s="26"/>
      <c r="C39" s="26" t="s">
        <v>23</v>
      </c>
      <c r="D39" s="26"/>
      <c r="E39" s="26">
        <v>70</v>
      </c>
      <c r="F39" s="26"/>
    </row>
    <row r="40" spans="1:15">
      <c r="B40" s="26"/>
      <c r="C40" s="26" t="s">
        <v>26</v>
      </c>
      <c r="D40" s="26"/>
      <c r="E40" s="26">
        <v>469880</v>
      </c>
      <c r="F40" s="26"/>
    </row>
    <row r="41" spans="1:15">
      <c r="B41" s="26"/>
      <c r="C41" s="26" t="s">
        <v>25</v>
      </c>
      <c r="D41" s="26"/>
      <c r="E41" s="26">
        <v>1260</v>
      </c>
      <c r="F41" s="2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20" workbookViewId="0">
      <selection activeCell="D44" sqref="D44"/>
    </sheetView>
  </sheetViews>
  <sheetFormatPr defaultRowHeight="14.4"/>
  <cols>
    <col min="1" max="1" width="20.109375" style="91" customWidth="1"/>
    <col min="2" max="2" width="17.21875" style="91" customWidth="1"/>
    <col min="3" max="3" width="8.88671875" style="91"/>
    <col min="4" max="4" width="14.33203125" style="91" customWidth="1"/>
    <col min="5" max="10" width="8.88671875" style="91"/>
    <col min="11" max="12" width="9.88671875" style="91" bestFit="1" customWidth="1"/>
    <col min="13" max="13" width="10.44140625" style="91" customWidth="1"/>
    <col min="14" max="14" width="7.6640625" style="91" customWidth="1"/>
    <col min="15" max="15" width="11.33203125" style="91" customWidth="1"/>
    <col min="16" max="16384" width="8.88671875" style="91"/>
  </cols>
  <sheetData>
    <row r="1" spans="1:25">
      <c r="A1" s="111" t="s">
        <v>0</v>
      </c>
      <c r="B1" s="112" t="s">
        <v>1</v>
      </c>
      <c r="C1" s="113"/>
      <c r="D1" s="111" t="s">
        <v>2</v>
      </c>
      <c r="E1" s="112" t="s">
        <v>3</v>
      </c>
      <c r="F1" s="113"/>
      <c r="G1" s="114"/>
      <c r="H1" s="112" t="s">
        <v>4</v>
      </c>
      <c r="I1" s="113"/>
      <c r="J1" s="112" t="s">
        <v>5</v>
      </c>
      <c r="K1" s="113"/>
      <c r="L1" s="111" t="s">
        <v>6</v>
      </c>
      <c r="M1" s="115" t="s">
        <v>7</v>
      </c>
      <c r="N1" s="115" t="s">
        <v>8</v>
      </c>
      <c r="O1" s="116" t="s">
        <v>9</v>
      </c>
    </row>
    <row r="2" spans="1:25">
      <c r="A2" s="117"/>
      <c r="B2" s="118" t="s">
        <v>10</v>
      </c>
      <c r="C2" s="119" t="s">
        <v>11</v>
      </c>
      <c r="D2" s="120" t="s">
        <v>6</v>
      </c>
      <c r="E2" s="118" t="s">
        <v>10</v>
      </c>
      <c r="F2" s="119" t="s">
        <v>11</v>
      </c>
      <c r="G2" s="120" t="s">
        <v>6</v>
      </c>
      <c r="H2" s="118" t="s">
        <v>12</v>
      </c>
      <c r="I2" s="119" t="s">
        <v>13</v>
      </c>
      <c r="J2" s="121" t="s">
        <v>14</v>
      </c>
      <c r="K2" s="122" t="s">
        <v>15</v>
      </c>
      <c r="L2" s="120" t="s">
        <v>16</v>
      </c>
      <c r="M2" s="123" t="s">
        <v>17</v>
      </c>
      <c r="N2" s="123" t="s">
        <v>18</v>
      </c>
      <c r="O2" s="122" t="s">
        <v>19</v>
      </c>
    </row>
    <row r="3" spans="1:25">
      <c r="A3" s="100" t="s">
        <v>20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>
        <v>21735</v>
      </c>
      <c r="N3" s="100">
        <v>0</v>
      </c>
      <c r="O3" s="100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 ht="15.75" customHeight="1">
      <c r="A4" s="101">
        <v>45383</v>
      </c>
      <c r="B4" s="100">
        <v>8615</v>
      </c>
      <c r="C4" s="100">
        <v>9855</v>
      </c>
      <c r="D4" s="100">
        <f t="shared" ref="D4:D33" si="0">B4+C4</f>
        <v>18470</v>
      </c>
      <c r="E4" s="100">
        <v>180</v>
      </c>
      <c r="F4" s="100">
        <v>180</v>
      </c>
      <c r="G4" s="100">
        <f t="shared" ref="G4:G33" si="1">E4+F4</f>
        <v>360</v>
      </c>
      <c r="H4" s="100"/>
      <c r="I4" s="100">
        <v>69</v>
      </c>
      <c r="J4" s="100">
        <v>400</v>
      </c>
      <c r="K4" s="100">
        <v>30350</v>
      </c>
      <c r="L4" s="100">
        <v>19299</v>
      </c>
      <c r="M4" s="100">
        <f t="shared" ref="M4:M28" si="2">M3+D4-K4</f>
        <v>9855</v>
      </c>
      <c r="N4" s="100">
        <v>909</v>
      </c>
      <c r="O4" s="102">
        <f t="shared" ref="O4:O33" si="3">L4/N4</f>
        <v>21.231023102310232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1:25">
      <c r="A5" s="101">
        <v>45384</v>
      </c>
      <c r="B5" s="100">
        <v>8105</v>
      </c>
      <c r="C5" s="100">
        <v>9465</v>
      </c>
      <c r="D5" s="100">
        <f t="shared" si="0"/>
        <v>17570</v>
      </c>
      <c r="E5" s="100">
        <v>180</v>
      </c>
      <c r="F5" s="100">
        <v>180</v>
      </c>
      <c r="G5" s="100">
        <f t="shared" si="1"/>
        <v>360</v>
      </c>
      <c r="H5" s="100"/>
      <c r="I5" s="100"/>
      <c r="J5" s="100"/>
      <c r="K5" s="100">
        <v>8345</v>
      </c>
      <c r="L5" s="100">
        <f t="shared" ref="L5:L18" si="4">D5+G5</f>
        <v>17930</v>
      </c>
      <c r="M5" s="100">
        <f t="shared" si="2"/>
        <v>19080</v>
      </c>
      <c r="N5" s="100">
        <v>908</v>
      </c>
      <c r="O5" s="102">
        <f t="shared" si="3"/>
        <v>19.746696035242291</v>
      </c>
      <c r="P5" s="124"/>
      <c r="Q5" s="124"/>
      <c r="R5" s="124"/>
      <c r="S5" s="124"/>
      <c r="T5" s="124"/>
      <c r="U5" s="124"/>
      <c r="V5" s="124"/>
      <c r="W5" s="124"/>
      <c r="X5" s="124"/>
      <c r="Y5" s="124"/>
    </row>
    <row r="6" spans="1:25">
      <c r="A6" s="101">
        <v>45385</v>
      </c>
      <c r="B6" s="100">
        <v>9165</v>
      </c>
      <c r="C6" s="100">
        <v>10595</v>
      </c>
      <c r="D6" s="100">
        <f t="shared" si="0"/>
        <v>19760</v>
      </c>
      <c r="E6" s="100">
        <v>180</v>
      </c>
      <c r="F6" s="100">
        <v>180</v>
      </c>
      <c r="G6" s="100">
        <f t="shared" si="1"/>
        <v>360</v>
      </c>
      <c r="H6" s="100"/>
      <c r="I6" s="100"/>
      <c r="J6" s="100"/>
      <c r="K6" s="100">
        <v>28245</v>
      </c>
      <c r="L6" s="100">
        <f>D6+G6</f>
        <v>20120</v>
      </c>
      <c r="M6" s="100">
        <f t="shared" si="2"/>
        <v>10595</v>
      </c>
      <c r="N6" s="100">
        <v>905</v>
      </c>
      <c r="O6" s="102">
        <f t="shared" si="3"/>
        <v>22.232044198895029</v>
      </c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>
      <c r="A7" s="101">
        <v>45386</v>
      </c>
      <c r="B7" s="100">
        <v>9430</v>
      </c>
      <c r="C7" s="100">
        <v>9140</v>
      </c>
      <c r="D7" s="100">
        <f t="shared" si="0"/>
        <v>18570</v>
      </c>
      <c r="E7" s="100">
        <v>180</v>
      </c>
      <c r="F7" s="100">
        <v>180</v>
      </c>
      <c r="G7" s="100">
        <f t="shared" si="1"/>
        <v>360</v>
      </c>
      <c r="H7" s="100"/>
      <c r="I7" s="100">
        <v>10</v>
      </c>
      <c r="J7" s="100"/>
      <c r="K7" s="100">
        <v>10195</v>
      </c>
      <c r="L7" s="100">
        <f>D7+G7+I7</f>
        <v>18940</v>
      </c>
      <c r="M7" s="100">
        <f t="shared" si="2"/>
        <v>18970</v>
      </c>
      <c r="N7" s="100">
        <v>932</v>
      </c>
      <c r="O7" s="102">
        <f t="shared" si="3"/>
        <v>20.321888412017167</v>
      </c>
      <c r="P7" s="124"/>
      <c r="Q7" s="124"/>
      <c r="R7" s="124"/>
      <c r="S7" s="124"/>
      <c r="T7" s="124"/>
      <c r="U7" s="124"/>
      <c r="V7" s="124"/>
      <c r="W7" s="124"/>
      <c r="X7" s="124"/>
      <c r="Y7" s="124"/>
    </row>
    <row r="8" spans="1:25">
      <c r="A8" s="101">
        <v>45387</v>
      </c>
      <c r="B8" s="100">
        <v>7930</v>
      </c>
      <c r="C8" s="100">
        <v>11175</v>
      </c>
      <c r="D8" s="100">
        <f t="shared" si="0"/>
        <v>19105</v>
      </c>
      <c r="E8" s="100">
        <v>180</v>
      </c>
      <c r="F8" s="100">
        <v>180</v>
      </c>
      <c r="G8" s="100">
        <f t="shared" si="1"/>
        <v>360</v>
      </c>
      <c r="H8" s="100"/>
      <c r="I8" s="100"/>
      <c r="J8" s="100"/>
      <c r="K8" s="100">
        <v>25942</v>
      </c>
      <c r="L8" s="100">
        <f t="shared" si="4"/>
        <v>19465</v>
      </c>
      <c r="M8" s="100">
        <f t="shared" si="2"/>
        <v>12133</v>
      </c>
      <c r="N8" s="100">
        <v>932</v>
      </c>
      <c r="O8" s="102">
        <f t="shared" si="3"/>
        <v>20.88519313304721</v>
      </c>
      <c r="P8" s="124"/>
      <c r="Q8" s="124"/>
      <c r="R8" s="124"/>
      <c r="S8" s="124"/>
      <c r="T8" s="124"/>
      <c r="U8" s="124"/>
      <c r="V8" s="124"/>
      <c r="W8" s="124"/>
      <c r="X8" s="124"/>
      <c r="Y8" s="124"/>
    </row>
    <row r="9" spans="1:25">
      <c r="A9" s="101">
        <v>45388</v>
      </c>
      <c r="B9" s="100">
        <v>8185</v>
      </c>
      <c r="C9" s="100">
        <v>10129</v>
      </c>
      <c r="D9" s="100">
        <f t="shared" si="0"/>
        <v>18314</v>
      </c>
      <c r="E9" s="100">
        <v>180</v>
      </c>
      <c r="F9" s="100">
        <v>180</v>
      </c>
      <c r="G9" s="100">
        <f t="shared" si="1"/>
        <v>360</v>
      </c>
      <c r="H9" s="100"/>
      <c r="I9" s="100"/>
      <c r="J9" s="100"/>
      <c r="K9" s="100">
        <v>11889</v>
      </c>
      <c r="L9" s="100">
        <f t="shared" si="4"/>
        <v>18674</v>
      </c>
      <c r="M9" s="100">
        <f t="shared" si="2"/>
        <v>18558</v>
      </c>
      <c r="N9" s="100">
        <v>926</v>
      </c>
      <c r="O9" s="102">
        <f t="shared" si="3"/>
        <v>20.166306695464364</v>
      </c>
      <c r="P9" s="124"/>
      <c r="Q9" s="124"/>
      <c r="R9" s="124"/>
      <c r="S9" s="124"/>
      <c r="T9" s="124"/>
      <c r="U9" s="124"/>
      <c r="V9" s="124"/>
      <c r="W9" s="124"/>
      <c r="X9" s="124"/>
      <c r="Y9" s="124"/>
    </row>
    <row r="10" spans="1:25">
      <c r="A10" s="101">
        <v>45389</v>
      </c>
      <c r="B10" s="100">
        <v>7188</v>
      </c>
      <c r="C10" s="100">
        <v>11080</v>
      </c>
      <c r="D10" s="100">
        <f t="shared" si="0"/>
        <v>18268</v>
      </c>
      <c r="E10" s="100">
        <v>180</v>
      </c>
      <c r="F10" s="100">
        <v>180</v>
      </c>
      <c r="G10" s="100">
        <f t="shared" si="1"/>
        <v>360</v>
      </c>
      <c r="H10" s="100"/>
      <c r="I10" s="100"/>
      <c r="J10" s="100"/>
      <c r="K10" s="100">
        <v>25745</v>
      </c>
      <c r="L10" s="100">
        <f t="shared" si="4"/>
        <v>18628</v>
      </c>
      <c r="M10" s="100">
        <f t="shared" si="2"/>
        <v>11081</v>
      </c>
      <c r="N10" s="100">
        <v>926</v>
      </c>
      <c r="O10" s="102">
        <f t="shared" si="3"/>
        <v>20.116630669546435</v>
      </c>
      <c r="P10" s="124"/>
      <c r="Q10" s="124"/>
      <c r="R10" s="124"/>
      <c r="S10" s="124"/>
      <c r="T10" s="124"/>
      <c r="U10" s="124"/>
      <c r="V10" s="124"/>
      <c r="W10" s="124"/>
      <c r="X10" s="124"/>
      <c r="Y10" s="124"/>
    </row>
    <row r="11" spans="1:25">
      <c r="A11" s="101">
        <v>45390</v>
      </c>
      <c r="B11" s="100">
        <v>8258</v>
      </c>
      <c r="C11" s="100">
        <v>10095</v>
      </c>
      <c r="D11" s="100">
        <f t="shared" si="0"/>
        <v>18353</v>
      </c>
      <c r="E11" s="100">
        <v>120</v>
      </c>
      <c r="F11" s="100">
        <v>40</v>
      </c>
      <c r="G11" s="100">
        <f t="shared" si="1"/>
        <v>160</v>
      </c>
      <c r="H11" s="100"/>
      <c r="I11" s="100"/>
      <c r="J11" s="100"/>
      <c r="K11" s="100">
        <v>10828</v>
      </c>
      <c r="L11" s="100">
        <f t="shared" si="4"/>
        <v>18513</v>
      </c>
      <c r="M11" s="100">
        <f t="shared" si="2"/>
        <v>18606</v>
      </c>
      <c r="N11" s="100">
        <v>926</v>
      </c>
      <c r="O11" s="102">
        <f t="shared" si="3"/>
        <v>19.992440604751621</v>
      </c>
      <c r="P11" s="124"/>
      <c r="Q11" s="124"/>
      <c r="R11" s="124"/>
      <c r="S11" s="124"/>
      <c r="T11" s="124"/>
      <c r="U11" s="124"/>
      <c r="V11" s="124"/>
      <c r="W11" s="124"/>
      <c r="X11" s="124"/>
      <c r="Y11" s="124"/>
    </row>
    <row r="12" spans="1:25">
      <c r="A12" s="101">
        <v>45391</v>
      </c>
      <c r="B12" s="100">
        <v>8010</v>
      </c>
      <c r="C12" s="100">
        <v>10885</v>
      </c>
      <c r="D12" s="100">
        <f t="shared" si="0"/>
        <v>18895</v>
      </c>
      <c r="E12" s="100">
        <v>120</v>
      </c>
      <c r="F12" s="100">
        <v>40</v>
      </c>
      <c r="G12" s="100">
        <f t="shared" si="1"/>
        <v>160</v>
      </c>
      <c r="H12" s="100"/>
      <c r="I12" s="100"/>
      <c r="J12" s="100"/>
      <c r="K12" s="100">
        <v>26615</v>
      </c>
      <c r="L12" s="100">
        <f t="shared" si="4"/>
        <v>19055</v>
      </c>
      <c r="M12" s="100">
        <f t="shared" si="2"/>
        <v>10886</v>
      </c>
      <c r="N12" s="100">
        <v>919</v>
      </c>
      <c r="O12" s="102">
        <f t="shared" si="3"/>
        <v>20.734494015233949</v>
      </c>
      <c r="P12" s="124"/>
      <c r="Q12" s="124"/>
      <c r="R12" s="124"/>
      <c r="S12" s="124"/>
      <c r="T12" s="124"/>
      <c r="U12" s="124"/>
      <c r="V12" s="124"/>
      <c r="W12" s="124"/>
      <c r="X12" s="124"/>
      <c r="Y12" s="124"/>
    </row>
    <row r="13" spans="1:25">
      <c r="A13" s="101">
        <v>45392</v>
      </c>
      <c r="B13" s="100">
        <v>8330</v>
      </c>
      <c r="C13" s="100">
        <v>9380</v>
      </c>
      <c r="D13" s="100">
        <f t="shared" si="0"/>
        <v>17710</v>
      </c>
      <c r="E13" s="100">
        <v>120</v>
      </c>
      <c r="F13" s="100">
        <v>40</v>
      </c>
      <c r="G13" s="100">
        <f t="shared" si="1"/>
        <v>160</v>
      </c>
      <c r="H13" s="100"/>
      <c r="I13" s="100"/>
      <c r="J13" s="100"/>
      <c r="K13" s="100">
        <v>11325</v>
      </c>
      <c r="L13" s="100">
        <f t="shared" si="4"/>
        <v>17870</v>
      </c>
      <c r="M13" s="100">
        <f t="shared" si="2"/>
        <v>17271</v>
      </c>
      <c r="N13" s="100">
        <v>919</v>
      </c>
      <c r="O13" s="102">
        <f t="shared" si="3"/>
        <v>19.445048966267681</v>
      </c>
      <c r="P13" s="124"/>
      <c r="Q13" s="124"/>
      <c r="R13" s="124"/>
      <c r="S13" s="124"/>
      <c r="T13" s="124"/>
      <c r="U13" s="124"/>
      <c r="V13" s="124"/>
      <c r="W13" s="124"/>
      <c r="X13" s="124"/>
      <c r="Y13" s="124"/>
    </row>
    <row r="14" spans="1:25" s="126" customFormat="1">
      <c r="A14" s="125">
        <v>45393</v>
      </c>
      <c r="B14" s="103">
        <v>9515</v>
      </c>
      <c r="C14" s="103">
        <v>8780</v>
      </c>
      <c r="D14" s="103">
        <f t="shared" si="0"/>
        <v>18295</v>
      </c>
      <c r="E14" s="103">
        <v>120</v>
      </c>
      <c r="F14" s="103">
        <v>40</v>
      </c>
      <c r="G14" s="103">
        <f t="shared" si="1"/>
        <v>160</v>
      </c>
      <c r="H14" s="103"/>
      <c r="I14" s="103"/>
      <c r="J14" s="103"/>
      <c r="K14" s="103">
        <v>26785</v>
      </c>
      <c r="L14" s="103">
        <f t="shared" si="4"/>
        <v>18455</v>
      </c>
      <c r="M14" s="103">
        <f t="shared" si="2"/>
        <v>8781</v>
      </c>
      <c r="N14" s="103">
        <v>887</v>
      </c>
      <c r="O14" s="104">
        <f t="shared" si="3"/>
        <v>20.80608793686584</v>
      </c>
      <c r="P14" s="124"/>
      <c r="Q14" s="124"/>
      <c r="R14" s="124"/>
      <c r="S14" s="124"/>
      <c r="T14" s="124"/>
      <c r="U14" s="124"/>
      <c r="V14" s="124"/>
      <c r="W14" s="124"/>
      <c r="X14" s="124"/>
      <c r="Y14" s="124"/>
    </row>
    <row r="15" spans="1:25">
      <c r="A15" s="101">
        <v>45394</v>
      </c>
      <c r="B15" s="100">
        <v>8585</v>
      </c>
      <c r="C15" s="100">
        <v>9000</v>
      </c>
      <c r="D15" s="100">
        <f t="shared" si="0"/>
        <v>17585</v>
      </c>
      <c r="E15" s="100">
        <v>120</v>
      </c>
      <c r="F15" s="100">
        <v>40</v>
      </c>
      <c r="G15" s="100">
        <f t="shared" si="1"/>
        <v>160</v>
      </c>
      <c r="H15" s="100"/>
      <c r="I15" s="100"/>
      <c r="J15" s="100">
        <v>400</v>
      </c>
      <c r="K15" s="100">
        <v>12315</v>
      </c>
      <c r="L15" s="100">
        <f>D15+G15+J15</f>
        <v>18145</v>
      </c>
      <c r="M15" s="100">
        <f t="shared" si="2"/>
        <v>14051</v>
      </c>
      <c r="N15" s="100">
        <v>886</v>
      </c>
      <c r="O15" s="102">
        <f t="shared" si="3"/>
        <v>20.479683972911964</v>
      </c>
      <c r="P15" s="124"/>
      <c r="Q15" s="124"/>
      <c r="R15" s="124"/>
      <c r="S15" s="124"/>
      <c r="T15" s="124"/>
      <c r="U15" s="124"/>
      <c r="V15" s="124"/>
      <c r="W15" s="124"/>
      <c r="X15" s="124"/>
      <c r="Y15" s="124"/>
    </row>
    <row r="16" spans="1:25">
      <c r="A16" s="101">
        <v>45395</v>
      </c>
      <c r="B16" s="100">
        <v>9040</v>
      </c>
      <c r="C16" s="100">
        <v>9280</v>
      </c>
      <c r="D16" s="100">
        <f t="shared" si="0"/>
        <v>18320</v>
      </c>
      <c r="E16" s="100">
        <v>120</v>
      </c>
      <c r="F16" s="100">
        <v>40</v>
      </c>
      <c r="G16" s="100">
        <f t="shared" si="1"/>
        <v>160</v>
      </c>
      <c r="H16" s="100"/>
      <c r="I16" s="100"/>
      <c r="J16" s="100"/>
      <c r="K16" s="100">
        <v>26820</v>
      </c>
      <c r="L16" s="100">
        <f t="shared" si="4"/>
        <v>18480</v>
      </c>
      <c r="M16" s="100">
        <f t="shared" si="2"/>
        <v>5551</v>
      </c>
      <c r="N16" s="100">
        <v>884</v>
      </c>
      <c r="O16" s="102">
        <f t="shared" si="3"/>
        <v>20.904977375565611</v>
      </c>
      <c r="P16" s="124"/>
      <c r="Q16" s="124"/>
      <c r="R16" s="124"/>
      <c r="S16" s="124"/>
      <c r="T16" s="124"/>
      <c r="U16" s="124"/>
      <c r="V16" s="124"/>
      <c r="W16" s="124"/>
      <c r="X16" s="124"/>
      <c r="Y16" s="124"/>
    </row>
    <row r="17" spans="1:25">
      <c r="A17" s="101">
        <v>45396</v>
      </c>
      <c r="B17" s="100">
        <v>8940</v>
      </c>
      <c r="C17" s="100">
        <v>10150</v>
      </c>
      <c r="D17" s="100">
        <f t="shared" si="0"/>
        <v>19090</v>
      </c>
      <c r="E17" s="100">
        <v>120</v>
      </c>
      <c r="F17" s="100">
        <v>40</v>
      </c>
      <c r="G17" s="100">
        <f t="shared" si="1"/>
        <v>160</v>
      </c>
      <c r="H17" s="100"/>
      <c r="I17" s="100"/>
      <c r="J17" s="100"/>
      <c r="K17" s="100">
        <v>12710</v>
      </c>
      <c r="L17" s="100">
        <f t="shared" si="4"/>
        <v>19250</v>
      </c>
      <c r="M17" s="100">
        <f t="shared" si="2"/>
        <v>11931</v>
      </c>
      <c r="N17" s="100">
        <v>899</v>
      </c>
      <c r="O17" s="102">
        <f t="shared" si="3"/>
        <v>21.412680756395996</v>
      </c>
      <c r="P17" s="124"/>
      <c r="Q17" s="124"/>
      <c r="R17" s="124"/>
      <c r="S17" s="124"/>
      <c r="T17" s="124"/>
      <c r="U17" s="124"/>
      <c r="V17" s="124"/>
      <c r="W17" s="124"/>
      <c r="X17" s="124"/>
      <c r="Y17" s="124"/>
    </row>
    <row r="18" spans="1:25">
      <c r="A18" s="101">
        <v>45397</v>
      </c>
      <c r="B18" s="100">
        <v>8420</v>
      </c>
      <c r="C18" s="100">
        <v>10425</v>
      </c>
      <c r="D18" s="100">
        <f t="shared" si="0"/>
        <v>18845</v>
      </c>
      <c r="E18" s="100">
        <v>120</v>
      </c>
      <c r="F18" s="100">
        <v>40</v>
      </c>
      <c r="G18" s="100">
        <f t="shared" si="1"/>
        <v>160</v>
      </c>
      <c r="H18" s="100"/>
      <c r="I18" s="100"/>
      <c r="J18" s="100"/>
      <c r="K18" s="100">
        <v>20350</v>
      </c>
      <c r="L18" s="100">
        <f t="shared" si="4"/>
        <v>19005</v>
      </c>
      <c r="M18" s="100">
        <f t="shared" si="2"/>
        <v>10426</v>
      </c>
      <c r="N18" s="100">
        <v>915</v>
      </c>
      <c r="O18" s="102">
        <f t="shared" si="3"/>
        <v>20.770491803278688</v>
      </c>
      <c r="P18" s="124"/>
      <c r="Q18" s="124"/>
      <c r="R18" s="124"/>
      <c r="S18" s="124"/>
      <c r="T18" s="124"/>
      <c r="U18" s="124"/>
      <c r="V18" s="124"/>
      <c r="W18" s="124"/>
      <c r="X18" s="124"/>
      <c r="Y18" s="124"/>
    </row>
    <row r="19" spans="1:25">
      <c r="A19" s="101">
        <v>45398</v>
      </c>
      <c r="B19" s="100">
        <v>9225</v>
      </c>
      <c r="C19" s="100">
        <v>10605</v>
      </c>
      <c r="D19" s="100">
        <f t="shared" si="0"/>
        <v>19830</v>
      </c>
      <c r="E19" s="100">
        <v>120</v>
      </c>
      <c r="F19" s="100">
        <v>40</v>
      </c>
      <c r="G19" s="100">
        <f t="shared" si="1"/>
        <v>160</v>
      </c>
      <c r="H19" s="100"/>
      <c r="I19" s="100"/>
      <c r="J19" s="100"/>
      <c r="K19" s="100"/>
      <c r="L19" s="100">
        <f>D19+G19+J19</f>
        <v>19990</v>
      </c>
      <c r="M19" s="100">
        <f t="shared" si="2"/>
        <v>30256</v>
      </c>
      <c r="N19" s="100">
        <v>914</v>
      </c>
      <c r="O19" s="102">
        <f t="shared" si="3"/>
        <v>21.87089715536105</v>
      </c>
      <c r="P19" s="124"/>
      <c r="Q19" s="124"/>
      <c r="R19" s="124"/>
      <c r="S19" s="124"/>
      <c r="T19" s="124"/>
      <c r="U19" s="124"/>
      <c r="V19" s="124"/>
      <c r="W19" s="124"/>
      <c r="X19" s="124"/>
      <c r="Y19" s="124"/>
    </row>
    <row r="20" spans="1:25">
      <c r="A20" s="101">
        <v>45399</v>
      </c>
      <c r="B20" s="100">
        <v>10847</v>
      </c>
      <c r="C20" s="100">
        <v>9333</v>
      </c>
      <c r="D20" s="100">
        <f t="shared" si="0"/>
        <v>20180</v>
      </c>
      <c r="E20" s="100">
        <v>96</v>
      </c>
      <c r="F20" s="100">
        <v>96</v>
      </c>
      <c r="G20" s="100">
        <f t="shared" si="1"/>
        <v>192</v>
      </c>
      <c r="H20" s="100">
        <v>0</v>
      </c>
      <c r="I20" s="100"/>
      <c r="J20" s="100"/>
      <c r="K20" s="100">
        <v>37375</v>
      </c>
      <c r="L20" s="100">
        <f t="shared" ref="L20:L33" si="5">D20+G20</f>
        <v>20372</v>
      </c>
      <c r="M20" s="100">
        <f t="shared" si="2"/>
        <v>13061</v>
      </c>
      <c r="N20" s="100">
        <v>914</v>
      </c>
      <c r="O20" s="102">
        <f t="shared" si="3"/>
        <v>22.288840262582056</v>
      </c>
      <c r="P20" s="124"/>
      <c r="Q20" s="124"/>
      <c r="R20" s="124"/>
      <c r="S20" s="124"/>
      <c r="T20" s="124"/>
      <c r="U20" s="124"/>
      <c r="V20" s="124"/>
      <c r="W20" s="124"/>
      <c r="X20" s="124"/>
      <c r="Y20" s="124"/>
    </row>
    <row r="21" spans="1:25">
      <c r="A21" s="101">
        <v>45400</v>
      </c>
      <c r="B21" s="100">
        <v>6930</v>
      </c>
      <c r="C21" s="100">
        <v>9490</v>
      </c>
      <c r="D21" s="100">
        <f t="shared" si="0"/>
        <v>16420</v>
      </c>
      <c r="E21" s="100">
        <v>96</v>
      </c>
      <c r="F21" s="100">
        <v>96</v>
      </c>
      <c r="G21" s="100">
        <f t="shared" si="1"/>
        <v>192</v>
      </c>
      <c r="H21" s="100"/>
      <c r="I21" s="100"/>
      <c r="J21" s="100"/>
      <c r="K21" s="100">
        <v>11020</v>
      </c>
      <c r="L21" s="100">
        <f t="shared" si="5"/>
        <v>16612</v>
      </c>
      <c r="M21" s="100">
        <f t="shared" si="2"/>
        <v>18461</v>
      </c>
      <c r="N21" s="100">
        <v>914</v>
      </c>
      <c r="O21" s="102">
        <f t="shared" si="3"/>
        <v>18.175054704595187</v>
      </c>
      <c r="P21" s="124"/>
      <c r="Q21" s="124"/>
      <c r="R21" s="124"/>
      <c r="S21" s="124"/>
      <c r="T21" s="124"/>
      <c r="U21" s="124"/>
      <c r="V21" s="124"/>
      <c r="W21" s="124"/>
      <c r="X21" s="124"/>
      <c r="Y21" s="124"/>
    </row>
    <row r="22" spans="1:25">
      <c r="A22" s="101">
        <v>45401</v>
      </c>
      <c r="B22" s="100">
        <v>7305</v>
      </c>
      <c r="C22" s="100">
        <v>11070</v>
      </c>
      <c r="D22" s="100">
        <f t="shared" si="0"/>
        <v>18375</v>
      </c>
      <c r="E22" s="100">
        <v>96</v>
      </c>
      <c r="F22" s="100">
        <v>96</v>
      </c>
      <c r="G22" s="100">
        <f t="shared" si="1"/>
        <v>192</v>
      </c>
      <c r="H22" s="100"/>
      <c r="I22" s="100"/>
      <c r="J22" s="100"/>
      <c r="K22" s="100">
        <v>27785</v>
      </c>
      <c r="L22" s="100">
        <f t="shared" si="5"/>
        <v>18567</v>
      </c>
      <c r="M22" s="100">
        <f t="shared" si="2"/>
        <v>9051</v>
      </c>
      <c r="N22" s="100">
        <v>912</v>
      </c>
      <c r="O22" s="102">
        <f t="shared" si="3"/>
        <v>20.358552631578949</v>
      </c>
      <c r="P22" s="124"/>
      <c r="Q22" s="124"/>
      <c r="R22" s="124"/>
      <c r="S22" s="124"/>
      <c r="T22" s="124"/>
      <c r="U22" s="124"/>
      <c r="V22" s="124"/>
      <c r="W22" s="124"/>
      <c r="X22" s="124"/>
      <c r="Y22" s="124"/>
    </row>
    <row r="23" spans="1:25">
      <c r="A23" s="101">
        <v>45402</v>
      </c>
      <c r="B23" s="100">
        <v>8120</v>
      </c>
      <c r="C23" s="100">
        <v>10806</v>
      </c>
      <c r="D23" s="100">
        <f t="shared" si="0"/>
        <v>18926</v>
      </c>
      <c r="E23" s="100">
        <v>96</v>
      </c>
      <c r="F23" s="100">
        <v>96</v>
      </c>
      <c r="G23" s="100">
        <f t="shared" si="1"/>
        <v>192</v>
      </c>
      <c r="H23" s="100"/>
      <c r="I23" s="100"/>
      <c r="J23" s="100"/>
      <c r="K23" s="100">
        <v>10370</v>
      </c>
      <c r="L23" s="100">
        <f t="shared" si="5"/>
        <v>19118</v>
      </c>
      <c r="M23" s="100">
        <f t="shared" si="2"/>
        <v>17607</v>
      </c>
      <c r="N23" s="100">
        <v>935</v>
      </c>
      <c r="O23" s="102">
        <f t="shared" si="3"/>
        <v>20.44705882352941</v>
      </c>
      <c r="P23" s="124"/>
      <c r="Q23" s="124"/>
      <c r="R23" s="124"/>
      <c r="S23" s="124"/>
      <c r="T23" s="124"/>
      <c r="U23" s="124"/>
      <c r="V23" s="124"/>
      <c r="W23" s="124"/>
      <c r="X23" s="124"/>
      <c r="Y23" s="124"/>
    </row>
    <row r="24" spans="1:25">
      <c r="A24" s="101">
        <v>45403</v>
      </c>
      <c r="B24" s="100">
        <v>8129</v>
      </c>
      <c r="C24" s="100">
        <v>9600</v>
      </c>
      <c r="D24" s="100">
        <f t="shared" si="0"/>
        <v>17729</v>
      </c>
      <c r="E24" s="100">
        <v>96</v>
      </c>
      <c r="F24" s="100">
        <v>96</v>
      </c>
      <c r="G24" s="100">
        <f t="shared" si="1"/>
        <v>192</v>
      </c>
      <c r="H24" s="100"/>
      <c r="I24" s="100"/>
      <c r="J24" s="100"/>
      <c r="K24" s="100">
        <v>25735</v>
      </c>
      <c r="L24" s="100">
        <f t="shared" si="5"/>
        <v>17921</v>
      </c>
      <c r="M24" s="100">
        <f t="shared" si="2"/>
        <v>9601</v>
      </c>
      <c r="N24" s="100">
        <v>935</v>
      </c>
      <c r="O24" s="102">
        <f t="shared" si="3"/>
        <v>19.166844919786097</v>
      </c>
    </row>
    <row r="25" spans="1:25">
      <c r="A25" s="101">
        <v>45404</v>
      </c>
      <c r="B25" s="100">
        <v>8383</v>
      </c>
      <c r="C25" s="100">
        <v>10441</v>
      </c>
      <c r="D25" s="100">
        <f t="shared" si="0"/>
        <v>18824</v>
      </c>
      <c r="E25" s="100">
        <v>96</v>
      </c>
      <c r="F25" s="100">
        <v>96</v>
      </c>
      <c r="G25" s="100">
        <f t="shared" si="1"/>
        <v>192</v>
      </c>
      <c r="H25" s="100"/>
      <c r="I25" s="100"/>
      <c r="J25" s="100">
        <v>160</v>
      </c>
      <c r="K25" s="100">
        <v>6900</v>
      </c>
      <c r="L25" s="100">
        <f>D25+G25+J25</f>
        <v>19176</v>
      </c>
      <c r="M25" s="100">
        <f t="shared" si="2"/>
        <v>21525</v>
      </c>
      <c r="N25" s="100">
        <v>958</v>
      </c>
      <c r="O25" s="102">
        <f t="shared" si="3"/>
        <v>20.01670146137787</v>
      </c>
    </row>
    <row r="26" spans="1:25">
      <c r="A26" s="101">
        <v>45405</v>
      </c>
      <c r="B26" s="100">
        <v>7516</v>
      </c>
      <c r="C26" s="100">
        <v>11400</v>
      </c>
      <c r="D26" s="100">
        <f t="shared" si="0"/>
        <v>18916</v>
      </c>
      <c r="E26" s="100">
        <v>96</v>
      </c>
      <c r="F26" s="100">
        <v>96</v>
      </c>
      <c r="G26" s="100">
        <f t="shared" si="1"/>
        <v>192</v>
      </c>
      <c r="H26" s="100"/>
      <c r="I26" s="100"/>
      <c r="J26" s="100">
        <v>400</v>
      </c>
      <c r="K26" s="100">
        <v>29040</v>
      </c>
      <c r="L26" s="100">
        <f>D26+G26+J26</f>
        <v>19508</v>
      </c>
      <c r="M26" s="100">
        <f t="shared" si="2"/>
        <v>11401</v>
      </c>
      <c r="N26" s="100">
        <v>958</v>
      </c>
      <c r="O26" s="102">
        <f t="shared" si="3"/>
        <v>20.363256784968684</v>
      </c>
    </row>
    <row r="27" spans="1:25">
      <c r="A27" s="101">
        <v>45406</v>
      </c>
      <c r="B27" s="100">
        <v>10175</v>
      </c>
      <c r="C27" s="100">
        <v>9410</v>
      </c>
      <c r="D27" s="100">
        <f t="shared" si="0"/>
        <v>19585</v>
      </c>
      <c r="E27" s="100">
        <v>130</v>
      </c>
      <c r="F27" s="100">
        <v>120</v>
      </c>
      <c r="G27" s="100">
        <f t="shared" si="1"/>
        <v>250</v>
      </c>
      <c r="H27" s="100"/>
      <c r="I27" s="100"/>
      <c r="J27" s="100"/>
      <c r="K27" s="100">
        <v>6600</v>
      </c>
      <c r="L27" s="100">
        <f t="shared" si="5"/>
        <v>19835</v>
      </c>
      <c r="M27" s="100">
        <f t="shared" si="2"/>
        <v>24386</v>
      </c>
      <c r="N27" s="100">
        <v>958</v>
      </c>
      <c r="O27" s="102">
        <f t="shared" si="3"/>
        <v>20.704592901878915</v>
      </c>
    </row>
    <row r="28" spans="1:25">
      <c r="A28" s="101">
        <v>45407</v>
      </c>
      <c r="B28" s="100">
        <v>7323</v>
      </c>
      <c r="C28" s="100">
        <v>11322</v>
      </c>
      <c r="D28" s="100">
        <f t="shared" si="0"/>
        <v>18645</v>
      </c>
      <c r="E28" s="100">
        <v>130</v>
      </c>
      <c r="F28" s="100">
        <v>120</v>
      </c>
      <c r="G28" s="100">
        <f t="shared" si="1"/>
        <v>250</v>
      </c>
      <c r="H28" s="100"/>
      <c r="I28" s="100"/>
      <c r="J28" s="100"/>
      <c r="K28" s="100">
        <v>29280</v>
      </c>
      <c r="L28" s="100">
        <f t="shared" si="5"/>
        <v>18895</v>
      </c>
      <c r="M28" s="100">
        <f t="shared" si="2"/>
        <v>13751</v>
      </c>
      <c r="N28" s="100">
        <v>796</v>
      </c>
      <c r="O28" s="102">
        <f t="shared" si="3"/>
        <v>23.737437185929647</v>
      </c>
    </row>
    <row r="29" spans="1:25">
      <c r="A29" s="101">
        <v>45408</v>
      </c>
      <c r="B29" s="100">
        <v>9160</v>
      </c>
      <c r="C29" s="100">
        <v>9530</v>
      </c>
      <c r="D29" s="100">
        <f t="shared" si="0"/>
        <v>18690</v>
      </c>
      <c r="E29" s="100">
        <v>140</v>
      </c>
      <c r="F29" s="100">
        <v>120</v>
      </c>
      <c r="G29" s="100">
        <f t="shared" si="1"/>
        <v>260</v>
      </c>
      <c r="H29" s="100"/>
      <c r="I29" s="100"/>
      <c r="J29" s="100"/>
      <c r="K29" s="100">
        <v>13110</v>
      </c>
      <c r="L29" s="100">
        <f t="shared" si="5"/>
        <v>18950</v>
      </c>
      <c r="M29" s="103">
        <f>M28+D29-K29</f>
        <v>19331</v>
      </c>
      <c r="N29" s="100">
        <v>957</v>
      </c>
      <c r="O29" s="102">
        <f t="shared" si="3"/>
        <v>19.80146290491118</v>
      </c>
    </row>
    <row r="30" spans="1:25">
      <c r="A30" s="101">
        <v>45409</v>
      </c>
      <c r="B30" s="100">
        <v>7604</v>
      </c>
      <c r="C30" s="100">
        <v>8920</v>
      </c>
      <c r="D30" s="100">
        <f t="shared" si="0"/>
        <v>16524</v>
      </c>
      <c r="E30" s="100">
        <v>140</v>
      </c>
      <c r="F30" s="100">
        <v>120</v>
      </c>
      <c r="G30" s="100">
        <f t="shared" si="1"/>
        <v>260</v>
      </c>
      <c r="H30" s="100"/>
      <c r="I30" s="100"/>
      <c r="J30" s="100"/>
      <c r="K30" s="100">
        <v>27324</v>
      </c>
      <c r="L30" s="100">
        <f t="shared" si="5"/>
        <v>16784</v>
      </c>
      <c r="M30" s="100">
        <f>M29+D30-K30</f>
        <v>8531</v>
      </c>
      <c r="N30" s="100">
        <v>957</v>
      </c>
      <c r="O30" s="102">
        <f t="shared" si="3"/>
        <v>17.538140020898641</v>
      </c>
    </row>
    <row r="31" spans="1:25">
      <c r="A31" s="101">
        <v>45410</v>
      </c>
      <c r="B31" s="103">
        <v>8380</v>
      </c>
      <c r="C31" s="103">
        <v>8790</v>
      </c>
      <c r="D31" s="103">
        <f t="shared" si="0"/>
        <v>17170</v>
      </c>
      <c r="E31" s="103">
        <v>140</v>
      </c>
      <c r="F31" s="103">
        <v>120</v>
      </c>
      <c r="G31" s="103">
        <f t="shared" si="1"/>
        <v>260</v>
      </c>
      <c r="H31" s="100"/>
      <c r="I31" s="100"/>
      <c r="J31" s="100"/>
      <c r="K31" s="103">
        <v>17210</v>
      </c>
      <c r="L31" s="103">
        <f t="shared" si="5"/>
        <v>17430</v>
      </c>
      <c r="M31" s="100">
        <f>M30+D31-K31</f>
        <v>8491</v>
      </c>
      <c r="N31" s="103">
        <v>944</v>
      </c>
      <c r="O31" s="102">
        <f t="shared" si="3"/>
        <v>18.463983050847457</v>
      </c>
    </row>
    <row r="32" spans="1:25">
      <c r="A32" s="101">
        <v>45411</v>
      </c>
      <c r="B32" s="103">
        <v>8595</v>
      </c>
      <c r="C32" s="103">
        <v>8765</v>
      </c>
      <c r="D32" s="103">
        <f t="shared" si="0"/>
        <v>17360</v>
      </c>
      <c r="E32" s="103">
        <v>140</v>
      </c>
      <c r="F32" s="103">
        <v>120</v>
      </c>
      <c r="G32" s="103">
        <f t="shared" si="1"/>
        <v>260</v>
      </c>
      <c r="H32" s="100"/>
      <c r="I32" s="100"/>
      <c r="J32" s="100"/>
      <c r="K32" s="103">
        <v>23480</v>
      </c>
      <c r="L32" s="103">
        <f t="shared" si="5"/>
        <v>17620</v>
      </c>
      <c r="M32" s="100">
        <f>M31+D32-K32</f>
        <v>2371</v>
      </c>
      <c r="N32" s="103">
        <v>926</v>
      </c>
      <c r="O32" s="102">
        <f t="shared" si="3"/>
        <v>19.028077753779698</v>
      </c>
    </row>
    <row r="33" spans="1:15">
      <c r="A33" s="101">
        <v>45412</v>
      </c>
      <c r="B33" s="103">
        <v>7300</v>
      </c>
      <c r="C33" s="103">
        <v>10055</v>
      </c>
      <c r="D33" s="103">
        <f t="shared" si="0"/>
        <v>17355</v>
      </c>
      <c r="E33" s="103">
        <v>140</v>
      </c>
      <c r="F33" s="103">
        <v>120</v>
      </c>
      <c r="G33" s="103">
        <f t="shared" si="1"/>
        <v>260</v>
      </c>
      <c r="H33" s="100"/>
      <c r="I33" s="100"/>
      <c r="J33" s="100"/>
      <c r="K33" s="103">
        <v>9970</v>
      </c>
      <c r="L33" s="103">
        <f t="shared" si="5"/>
        <v>17615</v>
      </c>
      <c r="M33" s="103">
        <f>M32+D33-K33</f>
        <v>9756</v>
      </c>
      <c r="N33" s="103">
        <v>926</v>
      </c>
      <c r="O33" s="102">
        <f t="shared" si="3"/>
        <v>19.022678185745139</v>
      </c>
    </row>
    <row r="34" spans="1:15" ht="18">
      <c r="A34" s="127" t="s">
        <v>29</v>
      </c>
      <c r="B34" s="128"/>
      <c r="C34" s="128"/>
      <c r="D34" s="128"/>
      <c r="E34" s="128"/>
      <c r="F34" s="128"/>
      <c r="G34" s="128">
        <f>SUM(G4:G33)</f>
        <v>7104</v>
      </c>
      <c r="H34" s="128"/>
      <c r="I34" s="128">
        <f>I4+I7</f>
        <v>79</v>
      </c>
      <c r="J34" s="128">
        <f>SUM(J3:J33)</f>
        <v>1360</v>
      </c>
      <c r="K34" s="128">
        <f>SUM(K3:K33)</f>
        <v>563658</v>
      </c>
      <c r="L34" s="128">
        <f>SUM(L4:L33)</f>
        <v>560222</v>
      </c>
      <c r="M34" s="128"/>
      <c r="N34" s="128"/>
      <c r="O34" s="128"/>
    </row>
    <row r="36" spans="1:15" ht="18">
      <c r="A36" s="129" t="s">
        <v>30</v>
      </c>
      <c r="B36" s="129"/>
    </row>
    <row r="37" spans="1:15" ht="18">
      <c r="A37" s="129" t="s">
        <v>33</v>
      </c>
      <c r="B37" s="129">
        <v>7104</v>
      </c>
    </row>
    <row r="38" spans="1:15" ht="18">
      <c r="A38" s="130" t="s">
        <v>23</v>
      </c>
      <c r="B38" s="129">
        <v>79</v>
      </c>
    </row>
    <row r="39" spans="1:15" ht="18">
      <c r="A39" s="130" t="s">
        <v>25</v>
      </c>
      <c r="B39" s="129">
        <v>1360</v>
      </c>
    </row>
    <row r="40" spans="1:15" ht="18">
      <c r="A40" s="129" t="s">
        <v>36</v>
      </c>
      <c r="B40" s="129">
        <v>563658</v>
      </c>
    </row>
    <row r="41" spans="1:15" ht="18">
      <c r="A41" s="129" t="s">
        <v>35</v>
      </c>
      <c r="B41" s="129">
        <v>560222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B18" workbookViewId="0">
      <selection activeCell="B41" sqref="A41:XFD41"/>
    </sheetView>
  </sheetViews>
  <sheetFormatPr defaultColWidth="10" defaultRowHeight="14.4"/>
  <cols>
    <col min="1" max="1" width="10.6640625" bestFit="1" customWidth="1"/>
    <col min="4" max="4" width="14.33203125" customWidth="1"/>
    <col min="13" max="13" width="10.44140625" customWidth="1"/>
    <col min="14" max="14" width="7.6640625" customWidth="1"/>
    <col min="15" max="15" width="11.33203125" customWidth="1"/>
  </cols>
  <sheetData>
    <row r="1" spans="1:25">
      <c r="A1" s="27" t="s">
        <v>0</v>
      </c>
      <c r="B1" s="28" t="s">
        <v>1</v>
      </c>
      <c r="C1" s="29"/>
      <c r="D1" s="27" t="s">
        <v>2</v>
      </c>
      <c r="E1" s="28" t="s">
        <v>3</v>
      </c>
      <c r="F1" s="29"/>
      <c r="G1" s="30"/>
      <c r="H1" s="28" t="s">
        <v>4</v>
      </c>
      <c r="I1" s="29"/>
      <c r="J1" s="28" t="s">
        <v>5</v>
      </c>
      <c r="K1" s="29"/>
      <c r="L1" s="27" t="s">
        <v>6</v>
      </c>
      <c r="M1" s="31" t="s">
        <v>7</v>
      </c>
      <c r="N1" s="31" t="s">
        <v>8</v>
      </c>
      <c r="O1" s="32" t="s">
        <v>9</v>
      </c>
    </row>
    <row r="2" spans="1:25">
      <c r="A2" s="33"/>
      <c r="B2" s="34" t="s">
        <v>10</v>
      </c>
      <c r="C2" s="35" t="s">
        <v>11</v>
      </c>
      <c r="D2" s="36" t="s">
        <v>6</v>
      </c>
      <c r="E2" s="34" t="s">
        <v>10</v>
      </c>
      <c r="F2" s="35" t="s">
        <v>11</v>
      </c>
      <c r="G2" s="36" t="s">
        <v>6</v>
      </c>
      <c r="H2" s="34" t="s">
        <v>12</v>
      </c>
      <c r="I2" s="35" t="s">
        <v>13</v>
      </c>
      <c r="J2" s="37" t="s">
        <v>14</v>
      </c>
      <c r="K2" s="38" t="s">
        <v>15</v>
      </c>
      <c r="L2" s="36" t="s">
        <v>16</v>
      </c>
      <c r="M2" s="39" t="s">
        <v>17</v>
      </c>
      <c r="N2" s="39" t="s">
        <v>18</v>
      </c>
      <c r="O2" s="38" t="s">
        <v>19</v>
      </c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>
        <v>10055</v>
      </c>
      <c r="N3" s="15">
        <v>0</v>
      </c>
      <c r="O3" s="15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15.75" customHeight="1">
      <c r="A4" s="14">
        <v>45413</v>
      </c>
      <c r="B4" s="15">
        <v>7515</v>
      </c>
      <c r="C4" s="15">
        <v>10790</v>
      </c>
      <c r="D4" s="15">
        <f t="shared" ref="D4:D34" si="0">B4+C4</f>
        <v>18305</v>
      </c>
      <c r="E4" s="15">
        <v>140</v>
      </c>
      <c r="F4" s="15">
        <v>120</v>
      </c>
      <c r="G4" s="15">
        <f t="shared" ref="G4:G34" si="1">E4+F4</f>
        <v>260</v>
      </c>
      <c r="H4" s="15"/>
      <c r="I4" s="15"/>
      <c r="J4" s="15"/>
      <c r="K4" s="15">
        <v>17570</v>
      </c>
      <c r="L4" s="15">
        <f>D4+G4</f>
        <v>18565</v>
      </c>
      <c r="M4" s="15">
        <f t="shared" ref="M4:M28" si="2">M3+D4-K4</f>
        <v>10790</v>
      </c>
      <c r="N4" s="15">
        <v>924</v>
      </c>
      <c r="O4" s="16">
        <f t="shared" ref="O4:O34" si="3">L4/N4</f>
        <v>20.091991341991342</v>
      </c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>
      <c r="A5" s="14">
        <v>45414</v>
      </c>
      <c r="B5" s="15">
        <v>7730</v>
      </c>
      <c r="C5" s="15">
        <v>10420</v>
      </c>
      <c r="D5" s="15">
        <f t="shared" si="0"/>
        <v>18150</v>
      </c>
      <c r="E5" s="15">
        <v>140</v>
      </c>
      <c r="F5" s="15">
        <v>120</v>
      </c>
      <c r="G5" s="15">
        <f t="shared" si="1"/>
        <v>260</v>
      </c>
      <c r="H5" s="15"/>
      <c r="I5" s="15"/>
      <c r="J5" s="15"/>
      <c r="K5" s="15">
        <v>8550</v>
      </c>
      <c r="L5" s="15">
        <f t="shared" ref="L5:L18" si="4">D5+G5</f>
        <v>18410</v>
      </c>
      <c r="M5" s="15">
        <f t="shared" si="2"/>
        <v>20390</v>
      </c>
      <c r="N5" s="15">
        <v>933</v>
      </c>
      <c r="O5" s="16">
        <f t="shared" si="3"/>
        <v>19.732047159699892</v>
      </c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>
      <c r="A6" s="14">
        <v>45415</v>
      </c>
      <c r="B6" s="15">
        <v>8000</v>
      </c>
      <c r="C6" s="15">
        <v>10475</v>
      </c>
      <c r="D6" s="15">
        <f t="shared" si="0"/>
        <v>18475</v>
      </c>
      <c r="E6" s="15">
        <v>140</v>
      </c>
      <c r="F6" s="15">
        <v>120</v>
      </c>
      <c r="G6" s="15">
        <f t="shared" si="1"/>
        <v>260</v>
      </c>
      <c r="H6" s="15"/>
      <c r="I6" s="15"/>
      <c r="J6" s="15"/>
      <c r="K6" s="15">
        <v>25545</v>
      </c>
      <c r="L6" s="15">
        <f>D6+G6</f>
        <v>18735</v>
      </c>
      <c r="M6" s="15">
        <f t="shared" si="2"/>
        <v>13320</v>
      </c>
      <c r="N6" s="15">
        <v>933</v>
      </c>
      <c r="O6" s="16">
        <f t="shared" si="3"/>
        <v>20.080385852090032</v>
      </c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>
      <c r="A7" s="14">
        <v>45416</v>
      </c>
      <c r="B7" s="15">
        <v>8050</v>
      </c>
      <c r="C7" s="15">
        <v>9723</v>
      </c>
      <c r="D7" s="15">
        <f t="shared" si="0"/>
        <v>17773</v>
      </c>
      <c r="E7" s="15">
        <v>140</v>
      </c>
      <c r="F7" s="15">
        <v>120</v>
      </c>
      <c r="G7" s="15">
        <f t="shared" si="1"/>
        <v>260</v>
      </c>
      <c r="H7" s="15"/>
      <c r="I7" s="15"/>
      <c r="J7" s="15"/>
      <c r="K7" s="15">
        <v>15933</v>
      </c>
      <c r="L7" s="15">
        <f>D7+G7+I7</f>
        <v>18033</v>
      </c>
      <c r="M7" s="15">
        <f t="shared" si="2"/>
        <v>15160</v>
      </c>
      <c r="N7" s="15">
        <v>932</v>
      </c>
      <c r="O7" s="16">
        <f t="shared" si="3"/>
        <v>19.348712446351932</v>
      </c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>
      <c r="A8" s="14">
        <v>45417</v>
      </c>
      <c r="B8" s="15">
        <v>7885</v>
      </c>
      <c r="C8" s="15">
        <v>9640</v>
      </c>
      <c r="D8" s="15">
        <f t="shared" si="0"/>
        <v>17525</v>
      </c>
      <c r="E8" s="15">
        <v>140</v>
      </c>
      <c r="F8" s="15">
        <v>120</v>
      </c>
      <c r="G8" s="15">
        <f t="shared" si="1"/>
        <v>260</v>
      </c>
      <c r="H8" s="15"/>
      <c r="I8" s="15"/>
      <c r="J8" s="15"/>
      <c r="K8" s="15">
        <v>25225</v>
      </c>
      <c r="L8" s="15">
        <f t="shared" si="4"/>
        <v>17785</v>
      </c>
      <c r="M8" s="15">
        <f t="shared" si="2"/>
        <v>7460</v>
      </c>
      <c r="N8" s="15">
        <v>932</v>
      </c>
      <c r="O8" s="16">
        <f t="shared" si="3"/>
        <v>19.082618025751074</v>
      </c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>
      <c r="A9" s="14">
        <v>45418</v>
      </c>
      <c r="B9" s="15">
        <v>8200</v>
      </c>
      <c r="C9" s="15">
        <v>8355</v>
      </c>
      <c r="D9" s="15">
        <f t="shared" si="0"/>
        <v>16555</v>
      </c>
      <c r="E9" s="15">
        <v>140</v>
      </c>
      <c r="F9" s="15">
        <v>120</v>
      </c>
      <c r="G9" s="15">
        <f t="shared" si="1"/>
        <v>260</v>
      </c>
      <c r="H9" s="15"/>
      <c r="I9" s="15"/>
      <c r="J9" s="15">
        <v>400</v>
      </c>
      <c r="K9" s="15">
        <v>15195</v>
      </c>
      <c r="L9" s="15">
        <f>D9+G9+J9</f>
        <v>17215</v>
      </c>
      <c r="M9" s="15">
        <f t="shared" si="2"/>
        <v>8820</v>
      </c>
      <c r="N9" s="15">
        <v>930</v>
      </c>
      <c r="O9" s="16">
        <f t="shared" si="3"/>
        <v>18.510752688172044</v>
      </c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>
      <c r="A10" s="14">
        <v>45419</v>
      </c>
      <c r="B10" s="15">
        <v>5805</v>
      </c>
      <c r="C10" s="15">
        <v>7690</v>
      </c>
      <c r="D10" s="15">
        <f t="shared" si="0"/>
        <v>13495</v>
      </c>
      <c r="E10" s="15">
        <v>140</v>
      </c>
      <c r="F10" s="15">
        <v>120</v>
      </c>
      <c r="G10" s="15">
        <f t="shared" si="1"/>
        <v>260</v>
      </c>
      <c r="H10" s="15"/>
      <c r="I10" s="15"/>
      <c r="J10" s="15"/>
      <c r="K10" s="15">
        <v>18485</v>
      </c>
      <c r="L10" s="15">
        <f t="shared" si="4"/>
        <v>13755</v>
      </c>
      <c r="M10" s="15">
        <f t="shared" si="2"/>
        <v>3830</v>
      </c>
      <c r="N10" s="15">
        <v>947</v>
      </c>
      <c r="O10" s="16">
        <f t="shared" si="3"/>
        <v>14.524815205913411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>
      <c r="A11" s="14">
        <v>45420</v>
      </c>
      <c r="B11" s="15">
        <v>7500</v>
      </c>
      <c r="C11" s="15">
        <v>6775</v>
      </c>
      <c r="D11" s="15">
        <f t="shared" si="0"/>
        <v>14275</v>
      </c>
      <c r="E11" s="15">
        <v>140</v>
      </c>
      <c r="F11" s="15">
        <v>120</v>
      </c>
      <c r="G11" s="15">
        <f t="shared" si="1"/>
        <v>260</v>
      </c>
      <c r="H11" s="15"/>
      <c r="I11" s="15"/>
      <c r="J11" s="15"/>
      <c r="K11" s="15">
        <v>10115</v>
      </c>
      <c r="L11" s="15">
        <f t="shared" si="4"/>
        <v>14535</v>
      </c>
      <c r="M11" s="15">
        <f t="shared" si="2"/>
        <v>7990</v>
      </c>
      <c r="N11" s="15">
        <v>957</v>
      </c>
      <c r="O11" s="16">
        <f t="shared" si="3"/>
        <v>15.18808777429467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>
      <c r="A12" s="14">
        <v>45421</v>
      </c>
      <c r="B12" s="15">
        <v>8500</v>
      </c>
      <c r="C12" s="15">
        <v>7628</v>
      </c>
      <c r="D12" s="15">
        <f t="shared" si="0"/>
        <v>16128</v>
      </c>
      <c r="E12" s="15">
        <v>200</v>
      </c>
      <c r="F12" s="15">
        <v>160</v>
      </c>
      <c r="G12" s="15">
        <f t="shared" si="1"/>
        <v>360</v>
      </c>
      <c r="H12" s="15"/>
      <c r="I12" s="15">
        <v>80</v>
      </c>
      <c r="J12" s="15"/>
      <c r="K12" s="15">
        <v>16490</v>
      </c>
      <c r="L12" s="15">
        <f>D12+G12+J12</f>
        <v>16488</v>
      </c>
      <c r="M12" s="15">
        <f t="shared" si="2"/>
        <v>7628</v>
      </c>
      <c r="N12" s="15">
        <v>957</v>
      </c>
      <c r="O12" s="16">
        <f t="shared" si="3"/>
        <v>17.228840125391848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>
      <c r="A13" s="14">
        <v>45422</v>
      </c>
      <c r="B13" s="15">
        <v>6662</v>
      </c>
      <c r="C13" s="15">
        <v>8028</v>
      </c>
      <c r="D13" s="15">
        <f t="shared" si="0"/>
        <v>14690</v>
      </c>
      <c r="E13" s="15">
        <v>200</v>
      </c>
      <c r="F13" s="15">
        <v>160</v>
      </c>
      <c r="G13" s="15">
        <f t="shared" si="1"/>
        <v>360</v>
      </c>
      <c r="H13" s="15"/>
      <c r="I13" s="15"/>
      <c r="J13" s="15"/>
      <c r="K13" s="15"/>
      <c r="L13" s="15">
        <f t="shared" si="4"/>
        <v>15050</v>
      </c>
      <c r="M13" s="15">
        <f t="shared" si="2"/>
        <v>22318</v>
      </c>
      <c r="N13" s="15">
        <v>954</v>
      </c>
      <c r="O13" s="16">
        <f t="shared" si="3"/>
        <v>15.775681341719078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>
      <c r="A14" s="14">
        <v>45423</v>
      </c>
      <c r="B14" s="15">
        <v>8577</v>
      </c>
      <c r="C14" s="15">
        <v>9015</v>
      </c>
      <c r="D14" s="15">
        <f t="shared" si="0"/>
        <v>17592</v>
      </c>
      <c r="E14" s="15">
        <v>200</v>
      </c>
      <c r="F14" s="15">
        <v>160</v>
      </c>
      <c r="G14" s="15">
        <f t="shared" si="1"/>
        <v>360</v>
      </c>
      <c r="H14" s="15"/>
      <c r="I14" s="15"/>
      <c r="J14" s="15"/>
      <c r="K14" s="15">
        <v>28645</v>
      </c>
      <c r="L14" s="15">
        <f t="shared" si="4"/>
        <v>17952</v>
      </c>
      <c r="M14" s="15">
        <f t="shared" si="2"/>
        <v>11265</v>
      </c>
      <c r="N14" s="15">
        <v>950</v>
      </c>
      <c r="O14" s="16">
        <f t="shared" si="3"/>
        <v>18.896842105263158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>
      <c r="A15" s="14">
        <v>45424</v>
      </c>
      <c r="B15" s="15">
        <v>10900</v>
      </c>
      <c r="C15" s="15">
        <v>5875</v>
      </c>
      <c r="D15" s="15">
        <f t="shared" si="0"/>
        <v>16775</v>
      </c>
      <c r="E15" s="15">
        <v>200</v>
      </c>
      <c r="F15" s="15">
        <v>160</v>
      </c>
      <c r="G15" s="15">
        <f t="shared" si="1"/>
        <v>360</v>
      </c>
      <c r="H15" s="15"/>
      <c r="I15" s="15"/>
      <c r="J15" s="15"/>
      <c r="K15" s="15">
        <v>28040</v>
      </c>
      <c r="L15" s="15">
        <f>D15+G15+J15</f>
        <v>17135</v>
      </c>
      <c r="M15" s="15">
        <f>M14+D15-K15</f>
        <v>0</v>
      </c>
      <c r="N15" s="15">
        <v>950</v>
      </c>
      <c r="O15" s="16">
        <f t="shared" si="3"/>
        <v>18.036842105263158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>
      <c r="A16" s="14">
        <v>45425</v>
      </c>
      <c r="B16" s="15">
        <v>6140</v>
      </c>
      <c r="C16" s="15">
        <v>9190</v>
      </c>
      <c r="D16" s="15">
        <f t="shared" si="0"/>
        <v>15330</v>
      </c>
      <c r="E16" s="15">
        <v>200</v>
      </c>
      <c r="F16" s="15">
        <v>160</v>
      </c>
      <c r="G16" s="15">
        <f t="shared" si="1"/>
        <v>360</v>
      </c>
      <c r="H16" s="15"/>
      <c r="I16" s="15"/>
      <c r="J16" s="15"/>
      <c r="K16" s="15"/>
      <c r="L16" s="15">
        <f t="shared" si="4"/>
        <v>15690</v>
      </c>
      <c r="M16" s="15">
        <f t="shared" si="2"/>
        <v>15330</v>
      </c>
      <c r="N16" s="15">
        <v>950</v>
      </c>
      <c r="O16" s="16">
        <f t="shared" si="3"/>
        <v>16.515789473684212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>
      <c r="A17" s="14">
        <v>45426</v>
      </c>
      <c r="B17" s="15">
        <v>10100</v>
      </c>
      <c r="C17" s="15">
        <v>7240</v>
      </c>
      <c r="D17" s="15">
        <f t="shared" si="0"/>
        <v>17340</v>
      </c>
      <c r="E17" s="15">
        <v>200</v>
      </c>
      <c r="F17" s="15">
        <v>160</v>
      </c>
      <c r="G17" s="15">
        <f t="shared" si="1"/>
        <v>360</v>
      </c>
      <c r="H17" s="15"/>
      <c r="I17" s="15"/>
      <c r="J17" s="15">
        <v>60</v>
      </c>
      <c r="K17" s="15">
        <v>11830</v>
      </c>
      <c r="L17" s="15">
        <f>D17+G17+J17</f>
        <v>17760</v>
      </c>
      <c r="M17" s="15">
        <f t="shared" si="2"/>
        <v>20840</v>
      </c>
      <c r="N17" s="15">
        <v>949</v>
      </c>
      <c r="O17" s="16">
        <f t="shared" si="3"/>
        <v>18.714436248682823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14">
        <v>45427</v>
      </c>
      <c r="B18" s="15">
        <v>8370</v>
      </c>
      <c r="C18" s="15">
        <v>9000</v>
      </c>
      <c r="D18" s="15">
        <f t="shared" si="0"/>
        <v>17370</v>
      </c>
      <c r="E18" s="15">
        <v>200</v>
      </c>
      <c r="F18" s="15">
        <v>160</v>
      </c>
      <c r="G18" s="15">
        <f t="shared" si="1"/>
        <v>360</v>
      </c>
      <c r="H18" s="15"/>
      <c r="I18" s="15"/>
      <c r="J18" s="15"/>
      <c r="K18" s="15">
        <v>27510</v>
      </c>
      <c r="L18" s="15">
        <f t="shared" si="4"/>
        <v>17730</v>
      </c>
      <c r="M18" s="15">
        <f t="shared" si="2"/>
        <v>10700</v>
      </c>
      <c r="N18" s="15">
        <v>949</v>
      </c>
      <c r="O18" s="16">
        <f t="shared" si="3"/>
        <v>18.682824025289779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14">
        <v>45428</v>
      </c>
      <c r="B19" s="15">
        <v>8005</v>
      </c>
      <c r="C19" s="15">
        <v>8000</v>
      </c>
      <c r="D19" s="15">
        <f t="shared" si="0"/>
        <v>16005</v>
      </c>
      <c r="E19" s="15">
        <v>200</v>
      </c>
      <c r="F19" s="15">
        <v>160</v>
      </c>
      <c r="G19" s="15">
        <f t="shared" si="1"/>
        <v>360</v>
      </c>
      <c r="H19" s="15"/>
      <c r="I19" s="15"/>
      <c r="J19" s="15"/>
      <c r="K19" s="15">
        <v>11365</v>
      </c>
      <c r="L19" s="15">
        <f>D19+G19+J19</f>
        <v>16365</v>
      </c>
      <c r="M19" s="15">
        <f t="shared" si="2"/>
        <v>15340</v>
      </c>
      <c r="N19" s="15">
        <v>948</v>
      </c>
      <c r="O19" s="16">
        <f t="shared" si="3"/>
        <v>17.2626582278481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14">
        <v>45429</v>
      </c>
      <c r="B20" s="15">
        <v>9330</v>
      </c>
      <c r="C20" s="15">
        <v>10000</v>
      </c>
      <c r="D20" s="15">
        <f t="shared" si="0"/>
        <v>19330</v>
      </c>
      <c r="E20" s="15">
        <v>200</v>
      </c>
      <c r="F20" s="15">
        <v>160</v>
      </c>
      <c r="G20" s="15">
        <f t="shared" si="1"/>
        <v>360</v>
      </c>
      <c r="H20" s="15"/>
      <c r="I20" s="15"/>
      <c r="J20" s="15"/>
      <c r="K20" s="15">
        <v>24670</v>
      </c>
      <c r="L20" s="15">
        <f t="shared" ref="L20:L34" si="5">D20+G20</f>
        <v>19690</v>
      </c>
      <c r="M20" s="15">
        <f t="shared" si="2"/>
        <v>10000</v>
      </c>
      <c r="N20" s="15">
        <v>948</v>
      </c>
      <c r="O20" s="16">
        <f t="shared" si="3"/>
        <v>20.770042194092827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14">
        <v>45430</v>
      </c>
      <c r="B21" s="15">
        <v>8850</v>
      </c>
      <c r="C21" s="15">
        <v>9770</v>
      </c>
      <c r="D21" s="15">
        <f t="shared" si="0"/>
        <v>18620</v>
      </c>
      <c r="E21" s="15">
        <v>200</v>
      </c>
      <c r="F21" s="15">
        <v>160</v>
      </c>
      <c r="G21" s="15">
        <f t="shared" si="1"/>
        <v>360</v>
      </c>
      <c r="H21" s="15"/>
      <c r="I21" s="15"/>
      <c r="J21" s="15"/>
      <c r="K21" s="15">
        <v>9030</v>
      </c>
      <c r="L21" s="15">
        <f t="shared" si="5"/>
        <v>18980</v>
      </c>
      <c r="M21" s="15">
        <f t="shared" si="2"/>
        <v>19590</v>
      </c>
      <c r="N21" s="15">
        <v>948</v>
      </c>
      <c r="O21" s="16">
        <f t="shared" si="3"/>
        <v>20.021097046413502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14">
        <v>45431</v>
      </c>
      <c r="B22" s="15">
        <v>9080</v>
      </c>
      <c r="C22" s="15">
        <v>9800</v>
      </c>
      <c r="D22" s="15">
        <f t="shared" si="0"/>
        <v>18880</v>
      </c>
      <c r="E22" s="15">
        <v>200</v>
      </c>
      <c r="F22" s="15">
        <v>160</v>
      </c>
      <c r="G22" s="15">
        <f t="shared" si="1"/>
        <v>360</v>
      </c>
      <c r="H22" s="15"/>
      <c r="I22" s="15"/>
      <c r="J22" s="15"/>
      <c r="K22" s="15">
        <v>28670</v>
      </c>
      <c r="L22" s="15">
        <f t="shared" si="5"/>
        <v>19240</v>
      </c>
      <c r="M22" s="15">
        <f t="shared" si="2"/>
        <v>9800</v>
      </c>
      <c r="N22" s="15">
        <v>999</v>
      </c>
      <c r="O22" s="16">
        <f t="shared" si="3"/>
        <v>19.25925925925926</v>
      </c>
    </row>
    <row r="23" spans="1:25">
      <c r="A23" s="14">
        <v>45432</v>
      </c>
      <c r="B23" s="15">
        <v>8500</v>
      </c>
      <c r="C23" s="15">
        <v>8570</v>
      </c>
      <c r="D23" s="15">
        <f t="shared" si="0"/>
        <v>17070</v>
      </c>
      <c r="E23" s="15">
        <v>200</v>
      </c>
      <c r="F23" s="15">
        <v>160</v>
      </c>
      <c r="G23" s="15">
        <f t="shared" si="1"/>
        <v>360</v>
      </c>
      <c r="H23" s="15"/>
      <c r="I23" s="15"/>
      <c r="J23" s="15">
        <v>400</v>
      </c>
      <c r="K23" s="15">
        <v>13870</v>
      </c>
      <c r="L23" s="15">
        <f>D23+G23+J23</f>
        <v>17830</v>
      </c>
      <c r="M23" s="15">
        <f t="shared" si="2"/>
        <v>13000</v>
      </c>
      <c r="N23" s="15">
        <v>1003</v>
      </c>
      <c r="O23" s="16">
        <f t="shared" si="3"/>
        <v>17.776669990029909</v>
      </c>
    </row>
    <row r="24" spans="1:25">
      <c r="A24" s="14">
        <v>45433</v>
      </c>
      <c r="B24" s="15">
        <v>8260</v>
      </c>
      <c r="C24" s="15">
        <v>10280</v>
      </c>
      <c r="D24" s="15">
        <f t="shared" si="0"/>
        <v>18540</v>
      </c>
      <c r="E24" s="15">
        <v>200</v>
      </c>
      <c r="F24" s="15">
        <v>160</v>
      </c>
      <c r="G24" s="15">
        <f t="shared" si="1"/>
        <v>360</v>
      </c>
      <c r="H24" s="15"/>
      <c r="I24" s="15"/>
      <c r="J24" s="15"/>
      <c r="K24" s="15">
        <v>21260</v>
      </c>
      <c r="L24" s="15">
        <f>D24+G24</f>
        <v>18900</v>
      </c>
      <c r="M24" s="15">
        <f t="shared" si="2"/>
        <v>10280</v>
      </c>
      <c r="N24" s="15">
        <v>988</v>
      </c>
      <c r="O24" s="16">
        <f t="shared" si="3"/>
        <v>19.129554655870447</v>
      </c>
    </row>
    <row r="25" spans="1:25">
      <c r="A25" s="14">
        <v>45434</v>
      </c>
      <c r="B25" s="15">
        <v>9000</v>
      </c>
      <c r="C25" s="15">
        <v>8500</v>
      </c>
      <c r="D25" s="15">
        <f t="shared" si="0"/>
        <v>17500</v>
      </c>
      <c r="E25" s="15">
        <v>160</v>
      </c>
      <c r="F25" s="15">
        <v>140</v>
      </c>
      <c r="G25" s="15">
        <f t="shared" si="1"/>
        <v>300</v>
      </c>
      <c r="H25" s="15"/>
      <c r="I25" s="15"/>
      <c r="J25" s="15"/>
      <c r="K25" s="15"/>
      <c r="L25" s="15">
        <f>D25+G25+J25</f>
        <v>17800</v>
      </c>
      <c r="M25" s="15">
        <f t="shared" si="2"/>
        <v>27780</v>
      </c>
      <c r="N25" s="15">
        <v>988</v>
      </c>
      <c r="O25" s="16">
        <f t="shared" si="3"/>
        <v>18.016194331983804</v>
      </c>
    </row>
    <row r="26" spans="1:25">
      <c r="A26" s="14">
        <v>45435</v>
      </c>
      <c r="B26" s="15">
        <v>7535</v>
      </c>
      <c r="C26" s="15">
        <v>10075</v>
      </c>
      <c r="D26" s="15">
        <f t="shared" si="0"/>
        <v>17610</v>
      </c>
      <c r="E26" s="15">
        <v>160</v>
      </c>
      <c r="F26" s="15">
        <v>140</v>
      </c>
      <c r="G26" s="15">
        <f t="shared" si="1"/>
        <v>300</v>
      </c>
      <c r="H26" s="15"/>
      <c r="I26" s="15"/>
      <c r="J26" s="15"/>
      <c r="K26" s="15">
        <v>38790</v>
      </c>
      <c r="L26" s="15">
        <f>D26+G26</f>
        <v>17910</v>
      </c>
      <c r="M26" s="15">
        <f t="shared" si="2"/>
        <v>6600</v>
      </c>
      <c r="N26" s="15">
        <v>988</v>
      </c>
      <c r="O26" s="16">
        <f t="shared" si="3"/>
        <v>18.127530364372468</v>
      </c>
    </row>
    <row r="27" spans="1:25">
      <c r="A27" s="14">
        <v>45436</v>
      </c>
      <c r="B27" s="15">
        <v>8600</v>
      </c>
      <c r="C27" s="15">
        <v>9280</v>
      </c>
      <c r="D27" s="15">
        <f t="shared" si="0"/>
        <v>17880</v>
      </c>
      <c r="E27" s="15">
        <v>160</v>
      </c>
      <c r="F27" s="15">
        <v>140</v>
      </c>
      <c r="G27" s="15">
        <f t="shared" si="1"/>
        <v>300</v>
      </c>
      <c r="H27" s="15"/>
      <c r="I27" s="15"/>
      <c r="J27" s="15"/>
      <c r="K27" s="15">
        <v>6370</v>
      </c>
      <c r="L27" s="15">
        <f t="shared" si="5"/>
        <v>18180</v>
      </c>
      <c r="M27" s="15">
        <f t="shared" si="2"/>
        <v>18110</v>
      </c>
      <c r="N27" s="15">
        <v>988</v>
      </c>
      <c r="O27" s="16">
        <f t="shared" si="3"/>
        <v>18.400809716599191</v>
      </c>
    </row>
    <row r="28" spans="1:25">
      <c r="A28" s="14">
        <v>45437</v>
      </c>
      <c r="B28" s="15">
        <v>7900</v>
      </c>
      <c r="C28" s="15">
        <v>9600</v>
      </c>
      <c r="D28" s="15">
        <f t="shared" si="0"/>
        <v>17500</v>
      </c>
      <c r="E28" s="15">
        <v>160</v>
      </c>
      <c r="F28" s="15">
        <v>140</v>
      </c>
      <c r="G28" s="15">
        <f t="shared" si="1"/>
        <v>300</v>
      </c>
      <c r="H28" s="15"/>
      <c r="I28" s="15"/>
      <c r="J28" s="15"/>
      <c r="K28" s="15">
        <v>26010</v>
      </c>
      <c r="L28" s="15">
        <f t="shared" si="5"/>
        <v>17800</v>
      </c>
      <c r="M28" s="15">
        <f t="shared" si="2"/>
        <v>9600</v>
      </c>
      <c r="N28" s="15">
        <v>987</v>
      </c>
      <c r="O28" s="16">
        <f t="shared" si="3"/>
        <v>18.034447821681866</v>
      </c>
    </row>
    <row r="29" spans="1:25">
      <c r="A29" s="14">
        <v>45438</v>
      </c>
      <c r="B29" s="15">
        <v>8430</v>
      </c>
      <c r="C29" s="15">
        <v>9625</v>
      </c>
      <c r="D29" s="15">
        <f t="shared" si="0"/>
        <v>18055</v>
      </c>
      <c r="E29" s="15">
        <v>160</v>
      </c>
      <c r="F29" s="15">
        <v>140</v>
      </c>
      <c r="G29" s="15">
        <f t="shared" si="1"/>
        <v>300</v>
      </c>
      <c r="H29" s="15"/>
      <c r="I29" s="15"/>
      <c r="J29" s="15"/>
      <c r="K29" s="15">
        <v>16985</v>
      </c>
      <c r="L29" s="15">
        <f t="shared" si="5"/>
        <v>18355</v>
      </c>
      <c r="M29" s="41">
        <f>M28+D29-K29</f>
        <v>10670</v>
      </c>
      <c r="N29" s="15">
        <v>997</v>
      </c>
      <c r="O29" s="16">
        <f t="shared" si="3"/>
        <v>18.41023069207623</v>
      </c>
    </row>
    <row r="30" spans="1:25">
      <c r="A30" s="14">
        <v>45439</v>
      </c>
      <c r="B30" s="15">
        <v>8000</v>
      </c>
      <c r="C30" s="15">
        <v>9535</v>
      </c>
      <c r="D30" s="15">
        <f t="shared" si="0"/>
        <v>17535</v>
      </c>
      <c r="E30" s="15">
        <v>160</v>
      </c>
      <c r="F30" s="15">
        <v>140</v>
      </c>
      <c r="G30" s="15">
        <f t="shared" si="1"/>
        <v>300</v>
      </c>
      <c r="H30" s="15"/>
      <c r="I30" s="15"/>
      <c r="J30" s="15">
        <v>200</v>
      </c>
      <c r="K30" s="15">
        <v>22305</v>
      </c>
      <c r="L30" s="15">
        <f>D30+G30+J30</f>
        <v>18035</v>
      </c>
      <c r="M30" s="15">
        <f>M29+D30-K30</f>
        <v>5900</v>
      </c>
      <c r="N30" s="15">
        <v>997</v>
      </c>
      <c r="O30" s="16">
        <f t="shared" si="3"/>
        <v>18.08926780341023</v>
      </c>
    </row>
    <row r="31" spans="1:25">
      <c r="A31" s="14">
        <v>45440</v>
      </c>
      <c r="B31" s="15">
        <v>9100</v>
      </c>
      <c r="C31" s="15">
        <v>9015</v>
      </c>
      <c r="D31" s="15">
        <f t="shared" si="0"/>
        <v>18115</v>
      </c>
      <c r="E31" s="15">
        <v>160</v>
      </c>
      <c r="F31" s="15">
        <v>140</v>
      </c>
      <c r="G31" s="15">
        <f t="shared" si="1"/>
        <v>300</v>
      </c>
      <c r="H31" s="15"/>
      <c r="I31" s="15"/>
      <c r="J31" s="15"/>
      <c r="K31" s="15">
        <v>7575</v>
      </c>
      <c r="L31" s="15">
        <f t="shared" si="5"/>
        <v>18415</v>
      </c>
      <c r="M31" s="15">
        <f>M30+D31-K31</f>
        <v>16440</v>
      </c>
      <c r="N31" s="15">
        <v>1018</v>
      </c>
      <c r="O31" s="16">
        <f t="shared" si="3"/>
        <v>18.089390962671906</v>
      </c>
    </row>
    <row r="32" spans="1:25">
      <c r="A32" s="14">
        <v>45441</v>
      </c>
      <c r="B32" s="15">
        <v>9300</v>
      </c>
      <c r="C32" s="15">
        <v>9600</v>
      </c>
      <c r="D32" s="15">
        <f t="shared" si="0"/>
        <v>18900</v>
      </c>
      <c r="E32" s="15">
        <v>160</v>
      </c>
      <c r="F32" s="15">
        <v>140</v>
      </c>
      <c r="G32" s="15">
        <f t="shared" si="1"/>
        <v>300</v>
      </c>
      <c r="H32" s="15"/>
      <c r="I32" s="15"/>
      <c r="J32" s="15"/>
      <c r="K32" s="15">
        <v>25740</v>
      </c>
      <c r="L32" s="15">
        <f t="shared" si="5"/>
        <v>19200</v>
      </c>
      <c r="M32" s="15">
        <f>M31+D32-K32</f>
        <v>9600</v>
      </c>
      <c r="N32" s="15">
        <v>1018</v>
      </c>
      <c r="O32" s="16">
        <f t="shared" si="3"/>
        <v>18.860510805500983</v>
      </c>
    </row>
    <row r="33" spans="1:15">
      <c r="A33" s="14">
        <v>45442</v>
      </c>
      <c r="B33" s="15">
        <v>10160</v>
      </c>
      <c r="C33" s="15">
        <v>9482</v>
      </c>
      <c r="D33" s="15">
        <f t="shared" si="0"/>
        <v>19642</v>
      </c>
      <c r="E33" s="15">
        <v>160</v>
      </c>
      <c r="F33" s="15">
        <v>140</v>
      </c>
      <c r="G33" s="15">
        <f t="shared" si="1"/>
        <v>300</v>
      </c>
      <c r="H33" s="15"/>
      <c r="I33" s="15"/>
      <c r="J33" s="15"/>
      <c r="K33" s="15">
        <v>25442</v>
      </c>
      <c r="L33" s="15">
        <f t="shared" si="5"/>
        <v>19942</v>
      </c>
      <c r="M33" s="15">
        <f>M32+D33-K33</f>
        <v>3800</v>
      </c>
      <c r="N33" s="15">
        <v>1047</v>
      </c>
      <c r="O33" s="16">
        <f t="shared" si="3"/>
        <v>19.046800382043934</v>
      </c>
    </row>
    <row r="34" spans="1:15">
      <c r="A34" s="14">
        <v>45443</v>
      </c>
      <c r="B34" s="15">
        <v>9500</v>
      </c>
      <c r="C34" s="15">
        <v>9800</v>
      </c>
      <c r="D34" s="15">
        <f t="shared" si="0"/>
        <v>19300</v>
      </c>
      <c r="E34" s="15">
        <v>160</v>
      </c>
      <c r="F34" s="15">
        <v>140</v>
      </c>
      <c r="G34" s="15">
        <f t="shared" si="1"/>
        <v>300</v>
      </c>
      <c r="H34" s="15"/>
      <c r="I34" s="15">
        <v>80</v>
      </c>
      <c r="J34" s="15"/>
      <c r="K34" s="15">
        <v>14480</v>
      </c>
      <c r="L34" s="15">
        <f t="shared" si="5"/>
        <v>19600</v>
      </c>
      <c r="M34" s="15">
        <v>8620</v>
      </c>
      <c r="N34" s="15">
        <v>1047</v>
      </c>
      <c r="O34" s="16">
        <f t="shared" si="3"/>
        <v>18.720152817574021</v>
      </c>
    </row>
    <row r="35" spans="1:15" s="42" customFormat="1">
      <c r="A35" s="43" t="s">
        <v>6</v>
      </c>
      <c r="B35" s="43"/>
      <c r="C35" s="43"/>
      <c r="D35" s="43"/>
      <c r="E35" s="43"/>
      <c r="F35" s="43"/>
      <c r="G35" s="44">
        <f>SUM(G4:G34)</f>
        <v>9760</v>
      </c>
      <c r="H35" s="43"/>
      <c r="I35" s="43">
        <f>SUM(I4:I34)</f>
        <v>160</v>
      </c>
      <c r="J35" s="43">
        <f>SUM(J4:J34)</f>
        <v>1060</v>
      </c>
      <c r="K35" s="43">
        <f>SUM(K4:K34)</f>
        <v>541695</v>
      </c>
      <c r="L35" s="44">
        <f>SUM(L4:L34)</f>
        <v>551080</v>
      </c>
      <c r="M35" s="43"/>
      <c r="N35" s="43"/>
      <c r="O35" s="43"/>
    </row>
    <row r="36" spans="1:15">
      <c r="B36" s="45" t="s">
        <v>24</v>
      </c>
      <c r="C36" s="45"/>
      <c r="D36" s="45"/>
      <c r="E36" s="45"/>
      <c r="F36" s="45"/>
    </row>
    <row r="37" spans="1:15">
      <c r="B37" s="45"/>
      <c r="C37" s="45" t="s">
        <v>21</v>
      </c>
      <c r="D37" s="45"/>
      <c r="E37" s="45">
        <v>9760</v>
      </c>
      <c r="F37" s="45"/>
      <c r="N37">
        <f>SUM(N3:N36)</f>
        <v>30056</v>
      </c>
    </row>
    <row r="38" spans="1:15">
      <c r="B38" s="45"/>
      <c r="C38" s="45" t="s">
        <v>23</v>
      </c>
      <c r="D38" s="45"/>
      <c r="E38" s="45">
        <v>160</v>
      </c>
      <c r="F38" s="45"/>
      <c r="N38">
        <f>N37/31</f>
        <v>969.54838709677415</v>
      </c>
    </row>
    <row r="39" spans="1:15">
      <c r="B39" s="45"/>
      <c r="C39" s="45" t="s">
        <v>26</v>
      </c>
      <c r="D39" s="45"/>
      <c r="E39" s="45">
        <v>541695</v>
      </c>
      <c r="F39" s="45"/>
    </row>
    <row r="40" spans="1:15">
      <c r="B40" s="45"/>
      <c r="C40" s="45" t="s">
        <v>25</v>
      </c>
      <c r="D40" s="45"/>
      <c r="E40" s="45">
        <v>1060</v>
      </c>
      <c r="F40" s="45"/>
    </row>
    <row r="41" spans="1:15">
      <c r="B41" s="45"/>
      <c r="C41" s="45"/>
      <c r="D41" s="45"/>
      <c r="E41" s="45"/>
      <c r="F41" s="4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16" workbookViewId="0">
      <selection activeCell="A39" sqref="A39:XFD39"/>
    </sheetView>
  </sheetViews>
  <sheetFormatPr defaultColWidth="10" defaultRowHeight="14.4"/>
  <cols>
    <col min="1" max="1" width="10.6640625" bestFit="1" customWidth="1"/>
    <col min="4" max="4" width="14.33203125" customWidth="1"/>
    <col min="11" max="12" width="9.88671875" bestFit="1" customWidth="1"/>
    <col min="13" max="13" width="10.44140625" customWidth="1"/>
    <col min="14" max="14" width="7.6640625" customWidth="1"/>
    <col min="15" max="15" width="11.33203125" customWidth="1"/>
  </cols>
  <sheetData>
    <row r="1" spans="1:25">
      <c r="A1" s="27" t="s">
        <v>0</v>
      </c>
      <c r="B1" s="28" t="s">
        <v>1</v>
      </c>
      <c r="C1" s="29"/>
      <c r="D1" s="27" t="s">
        <v>2</v>
      </c>
      <c r="E1" s="28" t="s">
        <v>3</v>
      </c>
      <c r="F1" s="29"/>
      <c r="G1" s="30"/>
      <c r="H1" s="28" t="s">
        <v>4</v>
      </c>
      <c r="I1" s="29"/>
      <c r="J1" s="28" t="s">
        <v>5</v>
      </c>
      <c r="K1" s="29"/>
      <c r="L1" s="27" t="s">
        <v>6</v>
      </c>
      <c r="M1" s="31" t="s">
        <v>7</v>
      </c>
      <c r="N1" s="31" t="s">
        <v>8</v>
      </c>
      <c r="O1" s="32" t="s">
        <v>9</v>
      </c>
    </row>
    <row r="2" spans="1:25">
      <c r="A2" s="33"/>
      <c r="B2" s="34" t="s">
        <v>10</v>
      </c>
      <c r="C2" s="35" t="s">
        <v>11</v>
      </c>
      <c r="D2" s="36" t="s">
        <v>6</v>
      </c>
      <c r="E2" s="34" t="s">
        <v>10</v>
      </c>
      <c r="F2" s="35" t="s">
        <v>11</v>
      </c>
      <c r="G2" s="36" t="s">
        <v>6</v>
      </c>
      <c r="H2" s="34" t="s">
        <v>12</v>
      </c>
      <c r="I2" s="35" t="s">
        <v>13</v>
      </c>
      <c r="J2" s="37" t="s">
        <v>14</v>
      </c>
      <c r="K2" s="38" t="s">
        <v>15</v>
      </c>
      <c r="L2" s="36" t="s">
        <v>16</v>
      </c>
      <c r="M2" s="39" t="s">
        <v>17</v>
      </c>
      <c r="N2" s="39" t="s">
        <v>18</v>
      </c>
      <c r="O2" s="38" t="s">
        <v>19</v>
      </c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>
        <v>8620</v>
      </c>
      <c r="N3" s="15">
        <v>0</v>
      </c>
      <c r="O3" s="15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15.75" customHeight="1">
      <c r="A4" s="14">
        <v>45444</v>
      </c>
      <c r="B4" s="15">
        <v>10370</v>
      </c>
      <c r="C4" s="15">
        <v>8450</v>
      </c>
      <c r="D4" s="15">
        <f t="shared" ref="D4:D31" si="0">B4+C4</f>
        <v>18820</v>
      </c>
      <c r="E4" s="15">
        <v>160</v>
      </c>
      <c r="F4" s="15">
        <v>140</v>
      </c>
      <c r="G4" s="15">
        <f t="shared" ref="G4:G31" si="1">E4+F4</f>
        <v>300</v>
      </c>
      <c r="H4" s="15"/>
      <c r="I4" s="15"/>
      <c r="J4" s="15"/>
      <c r="K4" s="15"/>
      <c r="L4" s="15">
        <f>D4+G4</f>
        <v>19120</v>
      </c>
      <c r="M4" s="15">
        <f t="shared" ref="M4:M28" si="2">M3+D4-K4</f>
        <v>27440</v>
      </c>
      <c r="N4" s="15">
        <v>1060</v>
      </c>
      <c r="O4" s="16">
        <f t="shared" ref="O4:O31" si="3">L4/N4</f>
        <v>18.037735849056602</v>
      </c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>
      <c r="A5" s="14">
        <v>45445</v>
      </c>
      <c r="B5" s="15">
        <v>11000</v>
      </c>
      <c r="C5" s="15">
        <v>8730</v>
      </c>
      <c r="D5" s="15">
        <f t="shared" si="0"/>
        <v>19730</v>
      </c>
      <c r="E5" s="15">
        <v>160</v>
      </c>
      <c r="F5" s="15">
        <v>140</v>
      </c>
      <c r="G5" s="15">
        <f t="shared" si="1"/>
        <v>300</v>
      </c>
      <c r="H5" s="15"/>
      <c r="I5" s="15"/>
      <c r="J5" s="15">
        <v>400</v>
      </c>
      <c r="K5" s="15">
        <v>29120</v>
      </c>
      <c r="L5" s="15">
        <f>D5+G5+J5</f>
        <v>20430</v>
      </c>
      <c r="M5" s="15">
        <f t="shared" si="2"/>
        <v>18050</v>
      </c>
      <c r="N5" s="15">
        <v>1070</v>
      </c>
      <c r="O5" s="16">
        <f t="shared" si="3"/>
        <v>19.093457943925234</v>
      </c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>
      <c r="A6" s="14">
        <v>45446</v>
      </c>
      <c r="B6" s="15">
        <v>8160</v>
      </c>
      <c r="C6" s="15">
        <v>8745</v>
      </c>
      <c r="D6" s="15">
        <f t="shared" si="0"/>
        <v>16905</v>
      </c>
      <c r="E6" s="15">
        <v>220</v>
      </c>
      <c r="F6" s="15">
        <v>160</v>
      </c>
      <c r="G6" s="15">
        <f t="shared" si="1"/>
        <v>380</v>
      </c>
      <c r="H6" s="15"/>
      <c r="I6" s="15"/>
      <c r="J6" s="15"/>
      <c r="K6" s="15">
        <v>16150</v>
      </c>
      <c r="L6" s="15">
        <f>D6+G6</f>
        <v>17285</v>
      </c>
      <c r="M6" s="15">
        <f t="shared" si="2"/>
        <v>18805</v>
      </c>
      <c r="N6" s="15">
        <v>1084</v>
      </c>
      <c r="O6" s="16">
        <f t="shared" si="3"/>
        <v>15.945571955719558</v>
      </c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>
      <c r="A7" s="14">
        <v>45447</v>
      </c>
      <c r="B7" s="15">
        <v>7545</v>
      </c>
      <c r="C7" s="15">
        <v>9800</v>
      </c>
      <c r="D7" s="15">
        <f t="shared" si="0"/>
        <v>17345</v>
      </c>
      <c r="E7" s="15">
        <v>220</v>
      </c>
      <c r="F7" s="15">
        <v>160</v>
      </c>
      <c r="G7" s="15">
        <f t="shared" si="1"/>
        <v>380</v>
      </c>
      <c r="H7" s="15"/>
      <c r="I7" s="15"/>
      <c r="J7" s="15"/>
      <c r="K7" s="15">
        <v>26350</v>
      </c>
      <c r="L7" s="15">
        <f>D7+G7+I7</f>
        <v>17725</v>
      </c>
      <c r="M7" s="15">
        <f t="shared" si="2"/>
        <v>9800</v>
      </c>
      <c r="N7" s="15">
        <v>1084</v>
      </c>
      <c r="O7" s="16">
        <f t="shared" si="3"/>
        <v>16.351476014760149</v>
      </c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>
      <c r="A8" s="14">
        <v>45448</v>
      </c>
      <c r="B8" s="15">
        <v>10825</v>
      </c>
      <c r="C8" s="15">
        <v>9190</v>
      </c>
      <c r="D8" s="15">
        <f t="shared" si="0"/>
        <v>20015</v>
      </c>
      <c r="E8" s="15">
        <v>220</v>
      </c>
      <c r="F8" s="15">
        <v>160</v>
      </c>
      <c r="G8" s="15">
        <f t="shared" si="1"/>
        <v>380</v>
      </c>
      <c r="H8" s="15"/>
      <c r="I8" s="15"/>
      <c r="J8" s="15"/>
      <c r="K8" s="15">
        <v>10230</v>
      </c>
      <c r="L8" s="15">
        <f t="shared" ref="L8:L18" si="4">D8+G8</f>
        <v>20395</v>
      </c>
      <c r="M8" s="15">
        <f t="shared" si="2"/>
        <v>19585</v>
      </c>
      <c r="N8" s="15">
        <v>1095</v>
      </c>
      <c r="O8" s="16">
        <f t="shared" si="3"/>
        <v>18.625570776255707</v>
      </c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>
      <c r="A9" s="14">
        <v>45449</v>
      </c>
      <c r="B9" s="15">
        <v>9360</v>
      </c>
      <c r="C9" s="15">
        <v>11000</v>
      </c>
      <c r="D9" s="15">
        <f t="shared" si="0"/>
        <v>20360</v>
      </c>
      <c r="E9" s="15">
        <v>220</v>
      </c>
      <c r="F9" s="15">
        <v>160</v>
      </c>
      <c r="G9" s="15">
        <f t="shared" si="1"/>
        <v>380</v>
      </c>
      <c r="H9" s="15"/>
      <c r="I9" s="15"/>
      <c r="J9" s="15"/>
      <c r="K9" s="15">
        <v>28945</v>
      </c>
      <c r="L9" s="15">
        <f>D9+G9+J9</f>
        <v>20740</v>
      </c>
      <c r="M9" s="15">
        <f t="shared" si="2"/>
        <v>11000</v>
      </c>
      <c r="N9" s="15">
        <v>1094</v>
      </c>
      <c r="O9" s="16">
        <f t="shared" si="3"/>
        <v>18.957952468007313</v>
      </c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>
      <c r="A10" s="14">
        <v>45450</v>
      </c>
      <c r="B10" s="15">
        <v>9985</v>
      </c>
      <c r="C10" s="15">
        <v>10395</v>
      </c>
      <c r="D10" s="15">
        <f t="shared" si="0"/>
        <v>20380</v>
      </c>
      <c r="E10" s="15">
        <v>220</v>
      </c>
      <c r="F10" s="15">
        <v>160</v>
      </c>
      <c r="G10" s="15">
        <f t="shared" si="1"/>
        <v>380</v>
      </c>
      <c r="H10" s="15"/>
      <c r="I10" s="15"/>
      <c r="J10" s="15"/>
      <c r="K10" s="15">
        <v>10765</v>
      </c>
      <c r="L10" s="15">
        <f t="shared" si="4"/>
        <v>20760</v>
      </c>
      <c r="M10" s="15">
        <f t="shared" si="2"/>
        <v>20615</v>
      </c>
      <c r="N10" s="15">
        <v>1093</v>
      </c>
      <c r="O10" s="16">
        <f t="shared" si="3"/>
        <v>18.993595608417202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>
      <c r="A11" s="14">
        <v>45451</v>
      </c>
      <c r="B11" s="15">
        <v>9000</v>
      </c>
      <c r="C11" s="15">
        <v>10500</v>
      </c>
      <c r="D11" s="15">
        <f t="shared" si="0"/>
        <v>19500</v>
      </c>
      <c r="E11" s="15">
        <v>220</v>
      </c>
      <c r="F11" s="15">
        <v>160</v>
      </c>
      <c r="G11" s="15">
        <f t="shared" si="1"/>
        <v>380</v>
      </c>
      <c r="H11" s="15"/>
      <c r="I11" s="15"/>
      <c r="J11" s="15"/>
      <c r="K11" s="15">
        <v>27415</v>
      </c>
      <c r="L11" s="15">
        <f t="shared" si="4"/>
        <v>19880</v>
      </c>
      <c r="M11" s="15">
        <f t="shared" si="2"/>
        <v>12700</v>
      </c>
      <c r="N11" s="15">
        <v>1067</v>
      </c>
      <c r="O11" s="16">
        <f t="shared" si="3"/>
        <v>18.631677600749764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>
      <c r="A12" s="14">
        <v>45452</v>
      </c>
      <c r="B12" s="15">
        <v>9120</v>
      </c>
      <c r="C12" s="15">
        <v>9360</v>
      </c>
      <c r="D12" s="15">
        <f t="shared" si="0"/>
        <v>18480</v>
      </c>
      <c r="E12" s="15">
        <v>220</v>
      </c>
      <c r="F12" s="15">
        <v>160</v>
      </c>
      <c r="G12" s="15">
        <f t="shared" si="1"/>
        <v>380</v>
      </c>
      <c r="H12" s="15"/>
      <c r="I12" s="15"/>
      <c r="J12" s="15"/>
      <c r="K12" s="15">
        <v>16480</v>
      </c>
      <c r="L12" s="15">
        <f>D12+G12+J12</f>
        <v>18860</v>
      </c>
      <c r="M12" s="15">
        <f t="shared" si="2"/>
        <v>14700</v>
      </c>
      <c r="N12" s="15">
        <v>1054</v>
      </c>
      <c r="O12" s="16">
        <f t="shared" si="3"/>
        <v>17.893738140417458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>
      <c r="A13" s="14">
        <v>45453</v>
      </c>
      <c r="B13" s="15">
        <v>9000</v>
      </c>
      <c r="C13" s="15">
        <v>9545</v>
      </c>
      <c r="D13" s="15">
        <f t="shared" si="0"/>
        <v>18545</v>
      </c>
      <c r="E13" s="15">
        <v>220</v>
      </c>
      <c r="F13" s="15">
        <v>160</v>
      </c>
      <c r="G13" s="15">
        <f t="shared" si="1"/>
        <v>380</v>
      </c>
      <c r="H13" s="15"/>
      <c r="I13" s="15"/>
      <c r="J13" s="15">
        <v>160</v>
      </c>
      <c r="K13" s="15">
        <v>27745</v>
      </c>
      <c r="L13" s="15">
        <f>D13+G13+J13</f>
        <v>19085</v>
      </c>
      <c r="M13" s="15">
        <f t="shared" si="2"/>
        <v>5500</v>
      </c>
      <c r="N13" s="15">
        <v>1062</v>
      </c>
      <c r="O13" s="16">
        <f t="shared" si="3"/>
        <v>17.970809792843692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>
      <c r="A14" s="14">
        <v>45454</v>
      </c>
      <c r="B14" s="15">
        <v>8800</v>
      </c>
      <c r="C14" s="15">
        <v>9700</v>
      </c>
      <c r="D14" s="15">
        <f t="shared" si="0"/>
        <v>18500</v>
      </c>
      <c r="E14" s="15">
        <v>220</v>
      </c>
      <c r="F14" s="15">
        <v>160</v>
      </c>
      <c r="G14" s="15">
        <f t="shared" si="1"/>
        <v>380</v>
      </c>
      <c r="H14" s="15"/>
      <c r="I14" s="15"/>
      <c r="J14" s="15"/>
      <c r="K14" s="15">
        <v>12400</v>
      </c>
      <c r="L14" s="15">
        <f t="shared" si="4"/>
        <v>18880</v>
      </c>
      <c r="M14" s="15">
        <f t="shared" si="2"/>
        <v>11600</v>
      </c>
      <c r="N14" s="15">
        <v>1060</v>
      </c>
      <c r="O14" s="16">
        <f t="shared" si="3"/>
        <v>17.811320754716981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>
      <c r="A15" s="14">
        <v>45455</v>
      </c>
      <c r="B15" s="15">
        <v>8000</v>
      </c>
      <c r="C15" s="15">
        <v>8380</v>
      </c>
      <c r="D15" s="15">
        <f t="shared" si="0"/>
        <v>16380</v>
      </c>
      <c r="E15" s="15">
        <v>220</v>
      </c>
      <c r="F15" s="15">
        <v>160</v>
      </c>
      <c r="G15" s="15">
        <f t="shared" si="1"/>
        <v>380</v>
      </c>
      <c r="H15" s="15"/>
      <c r="I15" s="15"/>
      <c r="J15" s="15"/>
      <c r="K15" s="15">
        <v>16680</v>
      </c>
      <c r="L15" s="15">
        <f>D15+G15+J15</f>
        <v>16760</v>
      </c>
      <c r="M15" s="15">
        <f>M14+D15-K15</f>
        <v>11300</v>
      </c>
      <c r="N15" s="15">
        <v>1096</v>
      </c>
      <c r="O15" s="16">
        <f t="shared" si="3"/>
        <v>15.291970802919709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>
      <c r="A16" s="14">
        <v>45456</v>
      </c>
      <c r="B16" s="15">
        <v>9880</v>
      </c>
      <c r="C16" s="15">
        <v>11050</v>
      </c>
      <c r="D16" s="15">
        <f t="shared" si="0"/>
        <v>20930</v>
      </c>
      <c r="E16" s="15">
        <v>220</v>
      </c>
      <c r="F16" s="15">
        <v>160</v>
      </c>
      <c r="G16" s="15">
        <f t="shared" si="1"/>
        <v>380</v>
      </c>
      <c r="H16" s="15"/>
      <c r="I16" s="15"/>
      <c r="J16" s="15"/>
      <c r="K16" s="15">
        <v>9880</v>
      </c>
      <c r="L16" s="15">
        <f t="shared" si="4"/>
        <v>21310</v>
      </c>
      <c r="M16" s="15">
        <f t="shared" si="2"/>
        <v>22350</v>
      </c>
      <c r="N16" s="15">
        <v>1093</v>
      </c>
      <c r="O16" s="16">
        <f t="shared" si="3"/>
        <v>19.496797804208601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>
      <c r="A17" s="14">
        <v>45457</v>
      </c>
      <c r="B17" s="15">
        <v>12200</v>
      </c>
      <c r="C17" s="15">
        <v>11660</v>
      </c>
      <c r="D17" s="15">
        <f t="shared" si="0"/>
        <v>23860</v>
      </c>
      <c r="E17" s="15">
        <v>220</v>
      </c>
      <c r="F17" s="15">
        <v>160</v>
      </c>
      <c r="G17" s="15">
        <f t="shared" si="1"/>
        <v>380</v>
      </c>
      <c r="H17" s="15"/>
      <c r="I17" s="15">
        <v>2855</v>
      </c>
      <c r="J17" s="15"/>
      <c r="K17" s="15">
        <v>23250</v>
      </c>
      <c r="L17" s="15">
        <f>D17+G17+J17</f>
        <v>24240</v>
      </c>
      <c r="M17" s="15">
        <f t="shared" si="2"/>
        <v>22960</v>
      </c>
      <c r="N17" s="15">
        <v>1106</v>
      </c>
      <c r="O17" s="16">
        <f t="shared" si="3"/>
        <v>21.916817359855333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14">
        <v>45458</v>
      </c>
      <c r="B18" s="15">
        <v>9300</v>
      </c>
      <c r="C18" s="15">
        <v>9915</v>
      </c>
      <c r="D18" s="15">
        <f t="shared" si="0"/>
        <v>19215</v>
      </c>
      <c r="E18" s="15">
        <v>220</v>
      </c>
      <c r="F18" s="15">
        <v>160</v>
      </c>
      <c r="G18" s="15">
        <f t="shared" si="1"/>
        <v>380</v>
      </c>
      <c r="H18" s="15"/>
      <c r="I18" s="15"/>
      <c r="J18" s="15"/>
      <c r="K18" s="15">
        <v>23325</v>
      </c>
      <c r="L18" s="15">
        <f t="shared" si="4"/>
        <v>19595</v>
      </c>
      <c r="M18" s="15">
        <f>M17+D18-K18</f>
        <v>18850</v>
      </c>
      <c r="N18" s="15">
        <v>1105</v>
      </c>
      <c r="O18" s="16">
        <f t="shared" si="3"/>
        <v>17.733031674208146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14">
        <v>45459</v>
      </c>
      <c r="B19" s="15">
        <v>8740</v>
      </c>
      <c r="C19" s="15">
        <v>12115</v>
      </c>
      <c r="D19" s="15">
        <f t="shared" si="0"/>
        <v>20855</v>
      </c>
      <c r="E19" s="15">
        <v>220</v>
      </c>
      <c r="F19" s="15">
        <v>160</v>
      </c>
      <c r="G19" s="15">
        <f t="shared" si="1"/>
        <v>380</v>
      </c>
      <c r="H19" s="15"/>
      <c r="I19" s="15"/>
      <c r="J19" s="15">
        <v>300</v>
      </c>
      <c r="K19" s="15"/>
      <c r="L19" s="15">
        <f>D19+G19+J19</f>
        <v>21535</v>
      </c>
      <c r="M19" s="15">
        <v>27415</v>
      </c>
      <c r="N19" s="15">
        <v>1105</v>
      </c>
      <c r="O19" s="16">
        <f t="shared" si="3"/>
        <v>19.488687782805428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14">
        <v>45461</v>
      </c>
      <c r="B20" s="15">
        <v>13225</v>
      </c>
      <c r="C20" s="15">
        <v>0</v>
      </c>
      <c r="D20" s="15">
        <f t="shared" si="0"/>
        <v>13225</v>
      </c>
      <c r="E20" s="15">
        <v>220</v>
      </c>
      <c r="F20" s="15">
        <v>160</v>
      </c>
      <c r="G20" s="15">
        <f t="shared" si="1"/>
        <v>380</v>
      </c>
      <c r="H20" s="15"/>
      <c r="I20" s="15"/>
      <c r="J20" s="15"/>
      <c r="K20" s="15">
        <v>28855</v>
      </c>
      <c r="L20" s="15">
        <f t="shared" ref="L20:L29" si="5">D20+G20</f>
        <v>13605</v>
      </c>
      <c r="M20" s="15">
        <f>M19+D20-K20</f>
        <v>11785</v>
      </c>
      <c r="N20" s="15">
        <v>1133</v>
      </c>
      <c r="O20" s="16">
        <f t="shared" si="3"/>
        <v>12.007943512797882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14">
        <v>45462</v>
      </c>
      <c r="B21" s="15">
        <v>15180</v>
      </c>
      <c r="C21" s="15">
        <v>0</v>
      </c>
      <c r="D21" s="15">
        <f t="shared" si="0"/>
        <v>15180</v>
      </c>
      <c r="E21" s="15">
        <v>220</v>
      </c>
      <c r="F21" s="15">
        <v>160</v>
      </c>
      <c r="G21" s="15">
        <f t="shared" si="1"/>
        <v>380</v>
      </c>
      <c r="H21" s="15"/>
      <c r="I21" s="15"/>
      <c r="J21" s="15"/>
      <c r="K21" s="15">
        <v>10742</v>
      </c>
      <c r="L21" s="15">
        <f t="shared" si="5"/>
        <v>15560</v>
      </c>
      <c r="M21" s="15">
        <f t="shared" si="2"/>
        <v>16223</v>
      </c>
      <c r="N21" s="15">
        <v>1133</v>
      </c>
      <c r="O21" s="16">
        <f t="shared" si="3"/>
        <v>13.733451015004412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14">
        <v>45463</v>
      </c>
      <c r="B22" s="15">
        <v>14891</v>
      </c>
      <c r="C22" s="15">
        <v>0</v>
      </c>
      <c r="D22" s="15">
        <f t="shared" si="0"/>
        <v>14891</v>
      </c>
      <c r="E22" s="15">
        <v>220</v>
      </c>
      <c r="F22" s="15">
        <v>160</v>
      </c>
      <c r="G22" s="15">
        <f t="shared" si="1"/>
        <v>380</v>
      </c>
      <c r="H22" s="15"/>
      <c r="I22" s="15"/>
      <c r="J22" s="15"/>
      <c r="K22" s="15">
        <v>24114</v>
      </c>
      <c r="L22" s="15">
        <f t="shared" si="5"/>
        <v>15271</v>
      </c>
      <c r="M22" s="15">
        <f t="shared" si="2"/>
        <v>7000</v>
      </c>
      <c r="N22" s="15">
        <v>1174</v>
      </c>
      <c r="O22" s="16">
        <f t="shared" si="3"/>
        <v>13.007666098807496</v>
      </c>
    </row>
    <row r="23" spans="1:25">
      <c r="A23" s="14">
        <v>45464</v>
      </c>
      <c r="B23" s="15">
        <v>10077</v>
      </c>
      <c r="C23" s="15">
        <v>10893</v>
      </c>
      <c r="D23" s="15">
        <f t="shared" si="0"/>
        <v>20970</v>
      </c>
      <c r="E23" s="15">
        <v>220</v>
      </c>
      <c r="F23" s="15">
        <v>160</v>
      </c>
      <c r="G23" s="15">
        <f t="shared" si="1"/>
        <v>380</v>
      </c>
      <c r="H23" s="15"/>
      <c r="I23" s="15"/>
      <c r="J23" s="15"/>
      <c r="K23" s="15"/>
      <c r="L23" s="15">
        <f>D23+G23+J23</f>
        <v>21350</v>
      </c>
      <c r="M23" s="15">
        <f t="shared" si="2"/>
        <v>27970</v>
      </c>
      <c r="N23" s="15">
        <v>1174</v>
      </c>
      <c r="O23" s="16">
        <f t="shared" si="3"/>
        <v>18.185689948892673</v>
      </c>
    </row>
    <row r="24" spans="1:25">
      <c r="A24" s="14">
        <v>45465</v>
      </c>
      <c r="B24" s="15">
        <v>11847</v>
      </c>
      <c r="C24" s="15">
        <v>10422</v>
      </c>
      <c r="D24" s="15">
        <f t="shared" si="0"/>
        <v>22269</v>
      </c>
      <c r="E24" s="15">
        <v>200</v>
      </c>
      <c r="F24" s="15">
        <v>200</v>
      </c>
      <c r="G24" s="15">
        <f>E24+F24</f>
        <v>400</v>
      </c>
      <c r="H24" s="15"/>
      <c r="I24" s="15"/>
      <c r="J24" s="15">
        <v>260</v>
      </c>
      <c r="K24" s="15">
        <v>27970</v>
      </c>
      <c r="L24" s="15">
        <f>D24+G24+J24</f>
        <v>22929</v>
      </c>
      <c r="M24" s="15">
        <f t="shared" si="2"/>
        <v>22269</v>
      </c>
      <c r="N24" s="15">
        <v>1165</v>
      </c>
      <c r="O24" s="16">
        <f t="shared" si="3"/>
        <v>19.681545064377683</v>
      </c>
    </row>
    <row r="25" spans="1:25">
      <c r="A25" s="14">
        <v>45466</v>
      </c>
      <c r="B25" s="15">
        <v>10900</v>
      </c>
      <c r="C25" s="15">
        <v>10934</v>
      </c>
      <c r="D25" s="15">
        <f t="shared" si="0"/>
        <v>21834</v>
      </c>
      <c r="E25" s="15">
        <v>200</v>
      </c>
      <c r="F25" s="15">
        <v>200</v>
      </c>
      <c r="G25" s="15">
        <f t="shared" si="1"/>
        <v>400</v>
      </c>
      <c r="H25" s="15"/>
      <c r="I25" s="15"/>
      <c r="J25" s="15"/>
      <c r="K25" s="15">
        <v>33169</v>
      </c>
      <c r="L25" s="15">
        <f>D25+G25+J25</f>
        <v>22234</v>
      </c>
      <c r="M25" s="15">
        <f t="shared" si="2"/>
        <v>10934</v>
      </c>
      <c r="N25" s="15">
        <v>1183</v>
      </c>
      <c r="O25" s="16">
        <f t="shared" si="3"/>
        <v>18.794590025359255</v>
      </c>
    </row>
    <row r="26" spans="1:25">
      <c r="A26" s="14">
        <v>45467</v>
      </c>
      <c r="B26" s="15">
        <v>10066</v>
      </c>
      <c r="C26" s="15">
        <v>8919</v>
      </c>
      <c r="D26" s="15">
        <f t="shared" si="0"/>
        <v>18985</v>
      </c>
      <c r="E26" s="15">
        <v>200</v>
      </c>
      <c r="F26" s="15">
        <v>200</v>
      </c>
      <c r="G26" s="15">
        <f t="shared" si="1"/>
        <v>400</v>
      </c>
      <c r="H26" s="15"/>
      <c r="I26" s="15"/>
      <c r="J26" s="15"/>
      <c r="K26" s="15"/>
      <c r="L26" s="15">
        <f>D26+G26</f>
        <v>19385</v>
      </c>
      <c r="M26" s="15">
        <f t="shared" si="2"/>
        <v>29919</v>
      </c>
      <c r="N26" s="15">
        <v>1196</v>
      </c>
      <c r="O26" s="16">
        <f t="shared" si="3"/>
        <v>16.20819397993311</v>
      </c>
    </row>
    <row r="27" spans="1:25">
      <c r="A27" s="14">
        <v>45469</v>
      </c>
      <c r="B27" s="15">
        <v>11320</v>
      </c>
      <c r="C27" s="15">
        <v>9738</v>
      </c>
      <c r="D27" s="15">
        <f t="shared" si="0"/>
        <v>21058</v>
      </c>
      <c r="E27" s="15">
        <v>200</v>
      </c>
      <c r="F27" s="15">
        <v>200</v>
      </c>
      <c r="G27" s="15">
        <f t="shared" si="1"/>
        <v>400</v>
      </c>
      <c r="H27" s="15"/>
      <c r="I27" s="15"/>
      <c r="J27" s="15"/>
      <c r="K27" s="15">
        <v>44977</v>
      </c>
      <c r="L27" s="15">
        <f t="shared" si="5"/>
        <v>21458</v>
      </c>
      <c r="M27" s="15">
        <f t="shared" si="2"/>
        <v>6000</v>
      </c>
      <c r="N27" s="15">
        <v>1200</v>
      </c>
      <c r="O27" s="16">
        <f t="shared" si="3"/>
        <v>17.881666666666668</v>
      </c>
    </row>
    <row r="28" spans="1:25">
      <c r="A28" s="14">
        <v>45470</v>
      </c>
      <c r="B28" s="15">
        <v>10000</v>
      </c>
      <c r="C28" s="15">
        <v>9392</v>
      </c>
      <c r="D28" s="15">
        <f t="shared" si="0"/>
        <v>19392</v>
      </c>
      <c r="E28" s="15">
        <v>300</v>
      </c>
      <c r="F28" s="15">
        <v>280</v>
      </c>
      <c r="G28" s="15">
        <f t="shared" si="1"/>
        <v>580</v>
      </c>
      <c r="H28" s="15"/>
      <c r="I28" s="15"/>
      <c r="J28" s="15"/>
      <c r="K28" s="15">
        <v>8249</v>
      </c>
      <c r="L28" s="15">
        <f t="shared" si="5"/>
        <v>19972</v>
      </c>
      <c r="M28" s="15">
        <f t="shared" si="2"/>
        <v>17143</v>
      </c>
      <c r="N28" s="15">
        <v>1218</v>
      </c>
      <c r="O28" s="16">
        <f t="shared" si="3"/>
        <v>16.397372742200329</v>
      </c>
    </row>
    <row r="29" spans="1:25">
      <c r="A29" s="14">
        <v>45471</v>
      </c>
      <c r="B29" s="15">
        <v>10277</v>
      </c>
      <c r="C29" s="15">
        <v>8000</v>
      </c>
      <c r="D29" s="15">
        <f t="shared" si="0"/>
        <v>18277</v>
      </c>
      <c r="E29" s="15">
        <v>300</v>
      </c>
      <c r="F29" s="15">
        <v>280</v>
      </c>
      <c r="G29" s="15">
        <f t="shared" si="1"/>
        <v>580</v>
      </c>
      <c r="H29" s="15"/>
      <c r="I29" s="15"/>
      <c r="J29" s="15"/>
      <c r="K29" s="15">
        <v>27420</v>
      </c>
      <c r="L29" s="15">
        <f t="shared" si="5"/>
        <v>18857</v>
      </c>
      <c r="M29" s="15">
        <f>M28+D29-K29</f>
        <v>8000</v>
      </c>
      <c r="N29" s="15">
        <v>1172</v>
      </c>
      <c r="O29" s="16">
        <f t="shared" si="3"/>
        <v>16.089590443686006</v>
      </c>
    </row>
    <row r="30" spans="1:25">
      <c r="A30" s="14">
        <v>45472</v>
      </c>
      <c r="B30" s="15">
        <v>9780</v>
      </c>
      <c r="C30" s="15">
        <v>10044</v>
      </c>
      <c r="D30" s="15">
        <f t="shared" si="0"/>
        <v>19824</v>
      </c>
      <c r="E30" s="15">
        <v>300</v>
      </c>
      <c r="F30" s="15">
        <v>280</v>
      </c>
      <c r="G30" s="15">
        <f t="shared" si="1"/>
        <v>580</v>
      </c>
      <c r="H30" s="15"/>
      <c r="I30" s="15"/>
      <c r="J30" s="15"/>
      <c r="K30" s="15">
        <v>5430</v>
      </c>
      <c r="L30" s="15">
        <f>D30+G30+J30</f>
        <v>20404</v>
      </c>
      <c r="M30" s="15">
        <f>M29+D30-K30</f>
        <v>22394</v>
      </c>
      <c r="N30" s="15">
        <v>1172</v>
      </c>
      <c r="O30" s="16">
        <f t="shared" si="3"/>
        <v>17.409556313993175</v>
      </c>
    </row>
    <row r="31" spans="1:25">
      <c r="A31" s="14">
        <v>45473</v>
      </c>
      <c r="B31" s="15">
        <v>6949</v>
      </c>
      <c r="C31" s="15">
        <v>10312</v>
      </c>
      <c r="D31" s="15">
        <f t="shared" si="0"/>
        <v>17261</v>
      </c>
      <c r="E31" s="15">
        <v>300</v>
      </c>
      <c r="F31" s="15">
        <v>280</v>
      </c>
      <c r="G31" s="15">
        <f t="shared" si="1"/>
        <v>580</v>
      </c>
      <c r="H31" s="15"/>
      <c r="I31" s="15">
        <v>80</v>
      </c>
      <c r="J31" s="15">
        <v>180</v>
      </c>
      <c r="K31" s="15">
        <v>25611</v>
      </c>
      <c r="L31" s="15">
        <v>18101</v>
      </c>
      <c r="M31" s="15">
        <f>M30+D31-K31</f>
        <v>14044</v>
      </c>
      <c r="N31" s="15">
        <v>1191</v>
      </c>
      <c r="O31" s="16">
        <f t="shared" si="3"/>
        <v>15.198152812762384</v>
      </c>
    </row>
    <row r="32" spans="1:25" s="46" customFormat="1" ht="18">
      <c r="A32" s="47" t="s">
        <v>6</v>
      </c>
      <c r="B32" s="48"/>
      <c r="C32" s="48"/>
      <c r="D32" s="48"/>
      <c r="E32" s="48"/>
      <c r="F32" s="48"/>
      <c r="G32" s="48">
        <f>SUM(G4:G31)</f>
        <v>11360</v>
      </c>
      <c r="H32" s="48"/>
      <c r="I32" s="48">
        <f>SUM(I3:I31)</f>
        <v>2935</v>
      </c>
      <c r="J32" s="48">
        <f>SUM(J4:J31)</f>
        <v>1300</v>
      </c>
      <c r="K32" s="48">
        <f>SUM(K4:K31)</f>
        <v>515272</v>
      </c>
      <c r="L32" s="48">
        <f>SUM(L4:L31)</f>
        <v>545726</v>
      </c>
      <c r="M32" s="48"/>
      <c r="N32" s="48"/>
      <c r="O32" s="48"/>
    </row>
    <row r="33" spans="2:14">
      <c r="B33" s="49" t="s">
        <v>24</v>
      </c>
      <c r="C33" s="49"/>
      <c r="D33" s="49"/>
      <c r="E33" s="49"/>
      <c r="F33" s="49"/>
      <c r="G33" s="49"/>
      <c r="H33" s="49"/>
    </row>
    <row r="34" spans="2:14">
      <c r="B34" s="49"/>
      <c r="C34" s="49" t="s">
        <v>21</v>
      </c>
      <c r="D34" s="49"/>
      <c r="E34" s="49">
        <v>11360</v>
      </c>
      <c r="F34" s="49"/>
      <c r="G34" s="49"/>
      <c r="H34" s="49"/>
      <c r="N34">
        <f>SUM(N3:N33)</f>
        <v>31439</v>
      </c>
    </row>
    <row r="35" spans="2:14">
      <c r="B35" s="49"/>
      <c r="C35" s="49" t="s">
        <v>27</v>
      </c>
      <c r="D35" s="49"/>
      <c r="E35" s="49">
        <v>0</v>
      </c>
      <c r="F35" s="49"/>
      <c r="G35" s="49"/>
      <c r="H35" s="49"/>
      <c r="N35">
        <f>N34/30</f>
        <v>1047.9666666666667</v>
      </c>
    </row>
    <row r="36" spans="2:14">
      <c r="B36" s="49"/>
      <c r="C36" s="49" t="s">
        <v>23</v>
      </c>
      <c r="D36" s="49"/>
      <c r="E36" s="49">
        <v>2935</v>
      </c>
      <c r="F36" s="49"/>
      <c r="G36" s="49"/>
      <c r="H36" s="49"/>
    </row>
    <row r="37" spans="2:14">
      <c r="B37" s="49"/>
      <c r="C37" s="49" t="s">
        <v>26</v>
      </c>
      <c r="D37" s="49"/>
      <c r="E37" s="49">
        <v>515272</v>
      </c>
      <c r="F37" s="49"/>
      <c r="G37" s="49"/>
      <c r="H37" s="49"/>
    </row>
    <row r="38" spans="2:14">
      <c r="B38" s="49"/>
      <c r="C38" s="49" t="s">
        <v>25</v>
      </c>
      <c r="D38" s="49"/>
      <c r="E38" s="49">
        <v>1300</v>
      </c>
      <c r="F38" s="49"/>
      <c r="G38" s="49"/>
      <c r="H38" s="4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17" workbookViewId="0">
      <selection activeCell="A42" sqref="A42:XFD42"/>
    </sheetView>
  </sheetViews>
  <sheetFormatPr defaultColWidth="10" defaultRowHeight="14.4"/>
  <cols>
    <col min="1" max="1" width="11.88671875" bestFit="1" customWidth="1"/>
    <col min="2" max="3" width="9.33203125" bestFit="1" customWidth="1"/>
    <col min="4" max="4" width="14.33203125" customWidth="1"/>
    <col min="11" max="12" width="9.88671875" bestFit="1" customWidth="1"/>
    <col min="13" max="13" width="10.44140625" customWidth="1"/>
    <col min="14" max="14" width="7.6640625" customWidth="1"/>
    <col min="15" max="15" width="11.33203125" customWidth="1"/>
  </cols>
  <sheetData>
    <row r="1" spans="1:25">
      <c r="A1" s="27" t="s">
        <v>0</v>
      </c>
      <c r="B1" s="28" t="s">
        <v>1</v>
      </c>
      <c r="C1" s="29"/>
      <c r="D1" s="27" t="s">
        <v>2</v>
      </c>
      <c r="E1" s="28" t="s">
        <v>3</v>
      </c>
      <c r="F1" s="29"/>
      <c r="G1" s="30"/>
      <c r="H1" s="28" t="s">
        <v>4</v>
      </c>
      <c r="I1" s="29"/>
      <c r="J1" s="28" t="s">
        <v>5</v>
      </c>
      <c r="K1" s="29"/>
      <c r="L1" s="27" t="s">
        <v>6</v>
      </c>
      <c r="M1" s="31" t="s">
        <v>7</v>
      </c>
      <c r="N1" s="31" t="s">
        <v>8</v>
      </c>
      <c r="O1" s="32" t="s">
        <v>9</v>
      </c>
    </row>
    <row r="2" spans="1:25">
      <c r="A2" s="33"/>
      <c r="B2" s="34" t="s">
        <v>10</v>
      </c>
      <c r="C2" s="35" t="s">
        <v>11</v>
      </c>
      <c r="D2" s="36" t="s">
        <v>6</v>
      </c>
      <c r="E2" s="34" t="s">
        <v>10</v>
      </c>
      <c r="F2" s="35" t="s">
        <v>11</v>
      </c>
      <c r="G2" s="36" t="s">
        <v>6</v>
      </c>
      <c r="H2" s="34" t="s">
        <v>12</v>
      </c>
      <c r="I2" s="35" t="s">
        <v>13</v>
      </c>
      <c r="J2" s="37" t="s">
        <v>14</v>
      </c>
      <c r="K2" s="38" t="s">
        <v>15</v>
      </c>
      <c r="L2" s="36" t="s">
        <v>16</v>
      </c>
      <c r="M2" s="39" t="s">
        <v>17</v>
      </c>
      <c r="N2" s="39" t="s">
        <v>18</v>
      </c>
      <c r="O2" s="38" t="s">
        <v>19</v>
      </c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>
        <v>14044</v>
      </c>
      <c r="N3" s="15">
        <v>1191</v>
      </c>
      <c r="O3" s="15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15.75" customHeight="1">
      <c r="A4" s="14">
        <v>45474</v>
      </c>
      <c r="B4" s="15">
        <v>11781</v>
      </c>
      <c r="C4" s="15">
        <v>3633</v>
      </c>
      <c r="D4" s="15">
        <f>B4+C4</f>
        <v>15414</v>
      </c>
      <c r="E4" s="15">
        <v>300</v>
      </c>
      <c r="F4" s="15">
        <v>280</v>
      </c>
      <c r="G4" s="15">
        <f t="shared" ref="G4:G32" si="0">E4+F4</f>
        <v>580</v>
      </c>
      <c r="H4" s="15"/>
      <c r="I4" s="15"/>
      <c r="J4" s="15"/>
      <c r="K4" s="15"/>
      <c r="L4" s="15">
        <f>D4+G4</f>
        <v>15994</v>
      </c>
      <c r="M4" s="15">
        <f t="shared" ref="M4:M27" si="1">M3+D4-K4</f>
        <v>29458</v>
      </c>
      <c r="N4" s="15">
        <v>1196</v>
      </c>
      <c r="O4" s="16">
        <f t="shared" ref="O4:O32" si="2">L4/N4</f>
        <v>13.372909698996656</v>
      </c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>
      <c r="A5" s="14">
        <v>45475</v>
      </c>
      <c r="B5" s="15">
        <v>12367</v>
      </c>
      <c r="C5" s="15">
        <v>7500</v>
      </c>
      <c r="D5" s="15">
        <v>19857</v>
      </c>
      <c r="E5" s="15">
        <v>300</v>
      </c>
      <c r="F5" s="15">
        <v>280</v>
      </c>
      <c r="G5" s="15">
        <f t="shared" si="0"/>
        <v>580</v>
      </c>
      <c r="H5" s="15"/>
      <c r="I5" s="15"/>
      <c r="J5" s="15"/>
      <c r="K5" s="15">
        <v>41815</v>
      </c>
      <c r="L5" s="15">
        <f>D5+G5+J5</f>
        <v>20437</v>
      </c>
      <c r="M5" s="15">
        <f t="shared" si="1"/>
        <v>7500</v>
      </c>
      <c r="N5" s="15">
        <v>1196</v>
      </c>
      <c r="O5" s="16">
        <f t="shared" si="2"/>
        <v>17.087792642140467</v>
      </c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>
      <c r="A6" s="14">
        <v>45476</v>
      </c>
      <c r="B6" s="15">
        <v>9489</v>
      </c>
      <c r="C6" s="15">
        <v>9500</v>
      </c>
      <c r="D6" s="15">
        <f t="shared" ref="D6:D32" si="3">B6+C6</f>
        <v>18989</v>
      </c>
      <c r="E6" s="15">
        <v>300</v>
      </c>
      <c r="F6" s="15">
        <v>280</v>
      </c>
      <c r="G6" s="15">
        <f t="shared" si="0"/>
        <v>580</v>
      </c>
      <c r="H6" s="15"/>
      <c r="I6" s="15"/>
      <c r="J6" s="15"/>
      <c r="K6" s="15">
        <v>16989</v>
      </c>
      <c r="L6" s="15">
        <f>D6+G6</f>
        <v>19569</v>
      </c>
      <c r="M6" s="15">
        <f t="shared" si="1"/>
        <v>9500</v>
      </c>
      <c r="N6" s="15">
        <v>1208</v>
      </c>
      <c r="O6" s="16">
        <f t="shared" si="2"/>
        <v>16.19950331125828</v>
      </c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>
      <c r="A7" s="14">
        <v>45477</v>
      </c>
      <c r="B7" s="15">
        <v>10330</v>
      </c>
      <c r="C7" s="15">
        <v>9100</v>
      </c>
      <c r="D7" s="15">
        <f t="shared" si="3"/>
        <v>19430</v>
      </c>
      <c r="E7" s="15">
        <v>300</v>
      </c>
      <c r="F7" s="15">
        <v>280</v>
      </c>
      <c r="G7" s="15">
        <f t="shared" si="0"/>
        <v>580</v>
      </c>
      <c r="H7" s="15"/>
      <c r="I7" s="15"/>
      <c r="J7" s="15"/>
      <c r="K7" s="15">
        <v>25448</v>
      </c>
      <c r="L7" s="15">
        <f>D7+G7+I7</f>
        <v>20010</v>
      </c>
      <c r="M7" s="15">
        <v>3182</v>
      </c>
      <c r="N7" s="15">
        <v>1208</v>
      </c>
      <c r="O7" s="16">
        <f t="shared" si="2"/>
        <v>16.564569536423843</v>
      </c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>
      <c r="A8" s="14">
        <v>45478</v>
      </c>
      <c r="B8" s="15">
        <v>10906</v>
      </c>
      <c r="C8" s="15">
        <v>9400</v>
      </c>
      <c r="D8" s="15">
        <f t="shared" si="3"/>
        <v>20306</v>
      </c>
      <c r="E8" s="15">
        <v>300</v>
      </c>
      <c r="F8" s="15">
        <v>280</v>
      </c>
      <c r="G8" s="15">
        <f t="shared" si="0"/>
        <v>580</v>
      </c>
      <c r="H8" s="15"/>
      <c r="I8" s="15"/>
      <c r="J8" s="15"/>
      <c r="K8" s="15">
        <v>14088</v>
      </c>
      <c r="L8" s="15">
        <f t="shared" ref="L8:L18" si="4">D8+G8</f>
        <v>20886</v>
      </c>
      <c r="M8" s="15">
        <f t="shared" si="1"/>
        <v>9400</v>
      </c>
      <c r="N8" s="15">
        <v>1208</v>
      </c>
      <c r="O8" s="16">
        <f t="shared" si="2"/>
        <v>17.289735099337747</v>
      </c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>
      <c r="A9" s="14">
        <v>45479</v>
      </c>
      <c r="B9" s="15">
        <v>11476</v>
      </c>
      <c r="C9" s="15">
        <v>10021</v>
      </c>
      <c r="D9" s="15">
        <f t="shared" si="3"/>
        <v>21497</v>
      </c>
      <c r="E9" s="15">
        <v>300</v>
      </c>
      <c r="F9" s="15">
        <v>280</v>
      </c>
      <c r="G9" s="15">
        <v>580</v>
      </c>
      <c r="H9" s="15"/>
      <c r="I9" s="15"/>
      <c r="J9" s="15"/>
      <c r="K9" s="15">
        <v>27034</v>
      </c>
      <c r="L9" s="15">
        <f>D9+G9+J9</f>
        <v>22077</v>
      </c>
      <c r="M9" s="15">
        <v>3863</v>
      </c>
      <c r="N9" s="15">
        <v>1218</v>
      </c>
      <c r="O9" s="16">
        <f t="shared" si="2"/>
        <v>18.125615763546797</v>
      </c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>
      <c r="A10" s="14">
        <v>45480</v>
      </c>
      <c r="B10" s="15">
        <v>11170</v>
      </c>
      <c r="C10" s="15">
        <v>10000</v>
      </c>
      <c r="D10" s="15">
        <f t="shared" si="3"/>
        <v>21170</v>
      </c>
      <c r="E10" s="15">
        <v>300</v>
      </c>
      <c r="F10" s="15">
        <v>280</v>
      </c>
      <c r="G10" s="15">
        <f t="shared" si="0"/>
        <v>580</v>
      </c>
      <c r="H10" s="15"/>
      <c r="I10" s="15"/>
      <c r="J10" s="15"/>
      <c r="K10" s="15">
        <v>15033</v>
      </c>
      <c r="L10" s="15">
        <f t="shared" si="4"/>
        <v>21750</v>
      </c>
      <c r="M10" s="15">
        <f t="shared" si="1"/>
        <v>10000</v>
      </c>
      <c r="N10" s="15">
        <v>1218</v>
      </c>
      <c r="O10" s="16">
        <f t="shared" si="2"/>
        <v>17.857142857142858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>
      <c r="A11" s="14">
        <v>45481</v>
      </c>
      <c r="B11" s="15">
        <v>10376</v>
      </c>
      <c r="C11" s="15">
        <v>10570</v>
      </c>
      <c r="D11" s="15">
        <f t="shared" si="3"/>
        <v>20946</v>
      </c>
      <c r="E11" s="15">
        <v>300</v>
      </c>
      <c r="F11" s="15">
        <v>280</v>
      </c>
      <c r="G11" s="15">
        <f t="shared" si="0"/>
        <v>580</v>
      </c>
      <c r="H11" s="15"/>
      <c r="I11" s="15"/>
      <c r="J11" s="15">
        <v>240</v>
      </c>
      <c r="K11" s="15">
        <v>27415</v>
      </c>
      <c r="L11" s="15">
        <f>D11+G11+J11</f>
        <v>21766</v>
      </c>
      <c r="M11" s="15">
        <v>4378</v>
      </c>
      <c r="N11" s="15">
        <v>1218</v>
      </c>
      <c r="O11" s="16">
        <f t="shared" si="2"/>
        <v>17.870279146141215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>
      <c r="A12" s="14">
        <v>45482</v>
      </c>
      <c r="B12" s="15">
        <v>12105</v>
      </c>
      <c r="C12" s="15">
        <v>9731</v>
      </c>
      <c r="D12" s="15">
        <f t="shared" si="3"/>
        <v>21836</v>
      </c>
      <c r="E12" s="15">
        <v>300</v>
      </c>
      <c r="F12" s="15">
        <v>280</v>
      </c>
      <c r="G12" s="15">
        <f t="shared" si="0"/>
        <v>580</v>
      </c>
      <c r="H12" s="15"/>
      <c r="I12" s="15"/>
      <c r="J12" s="15"/>
      <c r="K12" s="15">
        <v>16633</v>
      </c>
      <c r="L12" s="15">
        <f>D12+G12+J12</f>
        <v>22416</v>
      </c>
      <c r="M12" s="15">
        <f t="shared" si="1"/>
        <v>9581</v>
      </c>
      <c r="N12" s="15">
        <v>1225</v>
      </c>
      <c r="O12" s="16">
        <f t="shared" si="2"/>
        <v>18.298775510204081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>
      <c r="A13" s="14">
        <v>45483</v>
      </c>
      <c r="B13" s="15">
        <v>11956</v>
      </c>
      <c r="C13" s="15">
        <v>9500</v>
      </c>
      <c r="D13" s="15">
        <f t="shared" si="3"/>
        <v>21456</v>
      </c>
      <c r="E13" s="15">
        <v>300</v>
      </c>
      <c r="F13" s="15">
        <v>280</v>
      </c>
      <c r="G13" s="15">
        <f t="shared" si="0"/>
        <v>580</v>
      </c>
      <c r="H13" s="15"/>
      <c r="I13" s="15"/>
      <c r="J13" s="15"/>
      <c r="K13" s="15">
        <v>26514</v>
      </c>
      <c r="L13" s="15">
        <f>D13+G13+J13</f>
        <v>22036</v>
      </c>
      <c r="M13" s="15">
        <f t="shared" si="1"/>
        <v>4523</v>
      </c>
      <c r="N13" s="15">
        <v>1225</v>
      </c>
      <c r="O13" s="16">
        <f t="shared" si="2"/>
        <v>17.988571428571429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>
      <c r="A14" s="14">
        <v>45484</v>
      </c>
      <c r="B14" s="15">
        <v>12000</v>
      </c>
      <c r="C14" s="15">
        <v>11757</v>
      </c>
      <c r="D14" s="15">
        <f t="shared" si="3"/>
        <v>23757</v>
      </c>
      <c r="E14" s="15">
        <v>300</v>
      </c>
      <c r="F14" s="15">
        <v>280</v>
      </c>
      <c r="G14" s="15">
        <f t="shared" si="0"/>
        <v>580</v>
      </c>
      <c r="H14" s="15"/>
      <c r="I14" s="15"/>
      <c r="J14" s="15"/>
      <c r="K14" s="15">
        <v>18176</v>
      </c>
      <c r="L14" s="15">
        <f t="shared" si="4"/>
        <v>24337</v>
      </c>
      <c r="M14" s="15">
        <f t="shared" si="1"/>
        <v>10104</v>
      </c>
      <c r="N14" s="15">
        <v>1225</v>
      </c>
      <c r="O14" s="16">
        <f t="shared" si="2"/>
        <v>19.866938775510203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>
      <c r="A15" s="14">
        <v>45485</v>
      </c>
      <c r="B15" s="15">
        <v>9800</v>
      </c>
      <c r="C15" s="15">
        <v>9036</v>
      </c>
      <c r="D15" s="15">
        <f t="shared" si="3"/>
        <v>18836</v>
      </c>
      <c r="E15" s="15">
        <v>300</v>
      </c>
      <c r="F15" s="15">
        <v>280</v>
      </c>
      <c r="G15" s="15">
        <f t="shared" si="0"/>
        <v>580</v>
      </c>
      <c r="H15" s="15"/>
      <c r="I15" s="15"/>
      <c r="J15" s="15"/>
      <c r="K15" s="15">
        <v>24941</v>
      </c>
      <c r="L15" s="15">
        <f>D15+G15+J15</f>
        <v>19416</v>
      </c>
      <c r="M15" s="15">
        <v>4000</v>
      </c>
      <c r="N15" s="15">
        <v>1225</v>
      </c>
      <c r="O15" s="16">
        <f t="shared" si="2"/>
        <v>15.849795918367347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>
      <c r="A16" s="14">
        <v>45486</v>
      </c>
      <c r="B16" s="15">
        <v>10418</v>
      </c>
      <c r="C16" s="15">
        <v>10918</v>
      </c>
      <c r="D16" s="15">
        <f t="shared" si="3"/>
        <v>21336</v>
      </c>
      <c r="E16" s="15">
        <v>300</v>
      </c>
      <c r="F16" s="15">
        <v>280</v>
      </c>
      <c r="G16" s="15">
        <f>E16+F16</f>
        <v>580</v>
      </c>
      <c r="H16" s="15"/>
      <c r="I16" s="15"/>
      <c r="J16" s="15"/>
      <c r="K16" s="15">
        <v>20697</v>
      </c>
      <c r="L16" s="15">
        <f t="shared" si="4"/>
        <v>21916</v>
      </c>
      <c r="M16" s="15">
        <f t="shared" si="1"/>
        <v>4639</v>
      </c>
      <c r="N16" s="15">
        <v>1218</v>
      </c>
      <c r="O16" s="16">
        <f t="shared" si="2"/>
        <v>17.99343185550082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>
      <c r="A17" s="14">
        <v>45487</v>
      </c>
      <c r="B17" s="15">
        <v>10109</v>
      </c>
      <c r="C17" s="15">
        <v>9808</v>
      </c>
      <c r="D17" s="15">
        <f t="shared" si="3"/>
        <v>19917</v>
      </c>
      <c r="E17" s="15">
        <v>300</v>
      </c>
      <c r="F17" s="15">
        <v>280</v>
      </c>
      <c r="G17" s="15">
        <f t="shared" si="0"/>
        <v>580</v>
      </c>
      <c r="H17" s="15"/>
      <c r="I17" s="15"/>
      <c r="J17" s="15">
        <v>380</v>
      </c>
      <c r="K17" s="15">
        <v>14748</v>
      </c>
      <c r="L17" s="15">
        <f>D17+G17+J17</f>
        <v>20877</v>
      </c>
      <c r="M17" s="15">
        <f t="shared" si="1"/>
        <v>9808</v>
      </c>
      <c r="N17" s="15">
        <v>1218</v>
      </c>
      <c r="O17" s="16">
        <f t="shared" si="2"/>
        <v>17.14039408866995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14">
        <v>45488</v>
      </c>
      <c r="B18" s="15">
        <v>11876</v>
      </c>
      <c r="C18" s="15">
        <v>10073</v>
      </c>
      <c r="D18" s="15">
        <f t="shared" si="3"/>
        <v>21949</v>
      </c>
      <c r="E18" s="15">
        <v>300</v>
      </c>
      <c r="F18" s="15">
        <v>280</v>
      </c>
      <c r="G18" s="15">
        <f t="shared" si="0"/>
        <v>580</v>
      </c>
      <c r="H18" s="15"/>
      <c r="I18" s="15"/>
      <c r="J18" s="15"/>
      <c r="K18" s="15">
        <v>26457</v>
      </c>
      <c r="L18" s="15">
        <f t="shared" si="4"/>
        <v>22529</v>
      </c>
      <c r="M18" s="15">
        <f>M17+D18-K18</f>
        <v>5300</v>
      </c>
      <c r="N18" s="15">
        <v>1224</v>
      </c>
      <c r="O18" s="16">
        <f t="shared" si="2"/>
        <v>18.406045751633986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14">
        <v>45489</v>
      </c>
      <c r="B19" s="15">
        <v>11601</v>
      </c>
      <c r="C19" s="15">
        <v>10100</v>
      </c>
      <c r="D19" s="15">
        <f t="shared" si="3"/>
        <v>21701</v>
      </c>
      <c r="E19" s="15">
        <v>320</v>
      </c>
      <c r="F19" s="15">
        <v>320</v>
      </c>
      <c r="G19" s="15">
        <f t="shared" si="0"/>
        <v>640</v>
      </c>
      <c r="H19" s="15"/>
      <c r="I19" s="15"/>
      <c r="J19" s="15"/>
      <c r="K19" s="15">
        <v>16901</v>
      </c>
      <c r="L19" s="15">
        <f>D19+G19+J19</f>
        <v>22341</v>
      </c>
      <c r="M19" s="15">
        <f>M18+D19-K19</f>
        <v>10100</v>
      </c>
      <c r="N19" s="15">
        <v>1222</v>
      </c>
      <c r="O19" s="16">
        <f t="shared" si="2"/>
        <v>18.282324058919805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14">
        <v>45490</v>
      </c>
      <c r="B20" s="15">
        <v>12065</v>
      </c>
      <c r="C20" s="15">
        <v>9500</v>
      </c>
      <c r="D20" s="15">
        <f t="shared" si="3"/>
        <v>21565</v>
      </c>
      <c r="E20" s="15">
        <v>320</v>
      </c>
      <c r="F20" s="15">
        <v>320</v>
      </c>
      <c r="G20" s="15">
        <f t="shared" si="0"/>
        <v>640</v>
      </c>
      <c r="H20" s="15"/>
      <c r="I20" s="15"/>
      <c r="J20" s="15"/>
      <c r="K20" s="15">
        <v>22165</v>
      </c>
      <c r="L20" s="15">
        <f t="shared" ref="L20:L28" si="5">D20+G20</f>
        <v>22205</v>
      </c>
      <c r="M20" s="15">
        <f>M19+D20-K20</f>
        <v>9500</v>
      </c>
      <c r="N20" s="15">
        <v>1222</v>
      </c>
      <c r="O20" s="16">
        <f t="shared" si="2"/>
        <v>18.171031096563013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14">
        <v>45491</v>
      </c>
      <c r="B21" s="15">
        <v>10634</v>
      </c>
      <c r="C21" s="15">
        <v>10480</v>
      </c>
      <c r="D21" s="15">
        <f t="shared" si="3"/>
        <v>21114</v>
      </c>
      <c r="E21" s="15">
        <v>320</v>
      </c>
      <c r="F21" s="15">
        <v>320</v>
      </c>
      <c r="G21" s="15">
        <f t="shared" si="0"/>
        <v>640</v>
      </c>
      <c r="H21" s="15"/>
      <c r="I21" s="15"/>
      <c r="J21" s="15"/>
      <c r="K21" s="15">
        <v>26464</v>
      </c>
      <c r="L21" s="15">
        <f t="shared" si="5"/>
        <v>21754</v>
      </c>
      <c r="M21" s="15">
        <f t="shared" si="1"/>
        <v>4150</v>
      </c>
      <c r="N21" s="15">
        <v>1211</v>
      </c>
      <c r="O21" s="16">
        <f t="shared" si="2"/>
        <v>17.963666391412055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14">
        <v>45492</v>
      </c>
      <c r="B22" s="15">
        <v>11850</v>
      </c>
      <c r="C22" s="15">
        <v>11067</v>
      </c>
      <c r="D22" s="15">
        <f t="shared" si="3"/>
        <v>22917</v>
      </c>
      <c r="E22" s="15">
        <v>320</v>
      </c>
      <c r="F22" s="15">
        <v>320</v>
      </c>
      <c r="G22" s="15">
        <f t="shared" si="0"/>
        <v>640</v>
      </c>
      <c r="H22" s="15"/>
      <c r="I22" s="15"/>
      <c r="J22" s="15"/>
      <c r="K22" s="15">
        <v>19282</v>
      </c>
      <c r="L22" s="15">
        <f t="shared" si="5"/>
        <v>23557</v>
      </c>
      <c r="M22" s="15">
        <f t="shared" si="1"/>
        <v>7785</v>
      </c>
      <c r="N22" s="15">
        <v>1218</v>
      </c>
      <c r="O22" s="16">
        <f t="shared" si="2"/>
        <v>19.340722495894909</v>
      </c>
    </row>
    <row r="23" spans="1:25">
      <c r="A23" s="14">
        <v>45493</v>
      </c>
      <c r="B23" s="15">
        <v>11426</v>
      </c>
      <c r="C23" s="15">
        <v>12007</v>
      </c>
      <c r="D23" s="15">
        <f t="shared" si="3"/>
        <v>23433</v>
      </c>
      <c r="E23" s="15">
        <v>340</v>
      </c>
      <c r="F23" s="15">
        <v>340</v>
      </c>
      <c r="G23" s="15">
        <f t="shared" si="0"/>
        <v>680</v>
      </c>
      <c r="H23" s="15"/>
      <c r="I23" s="15"/>
      <c r="J23" s="15"/>
      <c r="K23" s="15">
        <v>20111</v>
      </c>
      <c r="L23" s="15">
        <f>D23+G23+J23</f>
        <v>24113</v>
      </c>
      <c r="M23" s="15">
        <v>11107</v>
      </c>
      <c r="N23" s="15">
        <v>1194</v>
      </c>
      <c r="O23" s="16">
        <f t="shared" si="2"/>
        <v>20.195142378559463</v>
      </c>
    </row>
    <row r="24" spans="1:25">
      <c r="A24" s="14">
        <v>45494</v>
      </c>
      <c r="B24" s="15">
        <v>11452</v>
      </c>
      <c r="C24" s="15">
        <v>12020</v>
      </c>
      <c r="D24" s="15">
        <f t="shared" si="3"/>
        <v>23472</v>
      </c>
      <c r="E24" s="15">
        <v>340</v>
      </c>
      <c r="F24" s="15">
        <v>340</v>
      </c>
      <c r="G24" s="15">
        <f>E24+F24</f>
        <v>680</v>
      </c>
      <c r="H24" s="15"/>
      <c r="I24" s="15"/>
      <c r="J24" s="15">
        <v>140</v>
      </c>
      <c r="K24" s="15">
        <v>18870</v>
      </c>
      <c r="L24" s="15">
        <f>D24+G24+J24</f>
        <v>24292</v>
      </c>
      <c r="M24" s="15">
        <f t="shared" si="1"/>
        <v>15709</v>
      </c>
      <c r="N24" s="15">
        <v>1215</v>
      </c>
      <c r="O24" s="16">
        <f t="shared" si="2"/>
        <v>19.993415637860082</v>
      </c>
    </row>
    <row r="25" spans="1:25">
      <c r="A25" s="14">
        <v>45495</v>
      </c>
      <c r="B25" s="15">
        <v>11194</v>
      </c>
      <c r="C25" s="15">
        <v>12600</v>
      </c>
      <c r="D25" s="15">
        <f t="shared" si="3"/>
        <v>23794</v>
      </c>
      <c r="E25" s="15">
        <v>340</v>
      </c>
      <c r="F25" s="15">
        <v>340</v>
      </c>
      <c r="G25" s="15">
        <f t="shared" si="0"/>
        <v>680</v>
      </c>
      <c r="H25" s="15"/>
      <c r="I25" s="15"/>
      <c r="J25" s="15"/>
      <c r="K25" s="15">
        <v>26903</v>
      </c>
      <c r="L25" s="15">
        <f>D25+G25+J25</f>
        <v>24474</v>
      </c>
      <c r="M25" s="15">
        <f t="shared" si="1"/>
        <v>12600</v>
      </c>
      <c r="N25" s="15">
        <v>1236</v>
      </c>
      <c r="O25" s="16">
        <f t="shared" si="2"/>
        <v>19.800970873786408</v>
      </c>
    </row>
    <row r="26" spans="1:25">
      <c r="A26" s="14">
        <v>45496</v>
      </c>
      <c r="B26" s="15">
        <v>11643</v>
      </c>
      <c r="C26" s="15">
        <v>12500</v>
      </c>
      <c r="D26" s="15">
        <f t="shared" si="3"/>
        <v>24143</v>
      </c>
      <c r="E26" s="15">
        <v>340</v>
      </c>
      <c r="F26" s="15">
        <v>340</v>
      </c>
      <c r="G26" s="15">
        <f t="shared" si="0"/>
        <v>680</v>
      </c>
      <c r="H26" s="15"/>
      <c r="I26" s="15"/>
      <c r="J26" s="15"/>
      <c r="K26" s="15">
        <v>20665</v>
      </c>
      <c r="L26" s="15">
        <f>D26+G26</f>
        <v>24823</v>
      </c>
      <c r="M26" s="15">
        <f t="shared" si="1"/>
        <v>16078</v>
      </c>
      <c r="N26" s="15">
        <v>1229</v>
      </c>
      <c r="O26" s="16">
        <f t="shared" si="2"/>
        <v>20.197721724979658</v>
      </c>
    </row>
    <row r="27" spans="1:25">
      <c r="A27" s="14">
        <v>45497</v>
      </c>
      <c r="B27" s="15">
        <v>11000</v>
      </c>
      <c r="C27" s="15">
        <v>12060</v>
      </c>
      <c r="D27" s="15">
        <f t="shared" si="3"/>
        <v>23060</v>
      </c>
      <c r="E27" s="15">
        <v>340</v>
      </c>
      <c r="F27" s="15">
        <v>340</v>
      </c>
      <c r="G27" s="15">
        <f t="shared" si="0"/>
        <v>680</v>
      </c>
      <c r="H27" s="15"/>
      <c r="I27" s="15"/>
      <c r="J27" s="15"/>
      <c r="K27" s="15">
        <v>26427</v>
      </c>
      <c r="L27" s="15">
        <f t="shared" si="5"/>
        <v>23740</v>
      </c>
      <c r="M27" s="15">
        <f t="shared" si="1"/>
        <v>12711</v>
      </c>
      <c r="N27" s="15">
        <v>1222</v>
      </c>
      <c r="O27" s="16">
        <f t="shared" si="2"/>
        <v>19.427168576104748</v>
      </c>
    </row>
    <row r="28" spans="1:25">
      <c r="A28" s="14">
        <v>45498</v>
      </c>
      <c r="B28" s="15">
        <v>11480</v>
      </c>
      <c r="C28" s="15">
        <v>11073</v>
      </c>
      <c r="D28" s="15">
        <f t="shared" si="3"/>
        <v>22553</v>
      </c>
      <c r="E28" s="15">
        <v>340</v>
      </c>
      <c r="F28" s="15">
        <v>340</v>
      </c>
      <c r="G28" s="15">
        <f t="shared" si="0"/>
        <v>680</v>
      </c>
      <c r="H28" s="15"/>
      <c r="I28" s="15"/>
      <c r="J28" s="15"/>
      <c r="K28" s="15">
        <v>19401</v>
      </c>
      <c r="L28" s="15">
        <f t="shared" si="5"/>
        <v>23233</v>
      </c>
      <c r="M28" s="15">
        <v>15363</v>
      </c>
      <c r="N28" s="15">
        <v>1222</v>
      </c>
      <c r="O28" s="16">
        <f t="shared" si="2"/>
        <v>19.01227495908347</v>
      </c>
    </row>
    <row r="29" spans="1:25">
      <c r="A29" s="14">
        <v>45499</v>
      </c>
      <c r="B29" s="15">
        <v>11200</v>
      </c>
      <c r="C29" s="15">
        <v>12741</v>
      </c>
      <c r="D29" s="15">
        <f t="shared" si="3"/>
        <v>23941</v>
      </c>
      <c r="E29" s="15">
        <v>340</v>
      </c>
      <c r="F29" s="15">
        <v>340</v>
      </c>
      <c r="G29" s="15">
        <f t="shared" si="0"/>
        <v>680</v>
      </c>
      <c r="H29" s="15"/>
      <c r="I29" s="15"/>
      <c r="J29" s="15"/>
      <c r="K29" s="15">
        <v>27173</v>
      </c>
      <c r="L29" s="15">
        <v>24501</v>
      </c>
      <c r="M29" s="15">
        <f>M28+D29-K29</f>
        <v>12131</v>
      </c>
      <c r="N29" s="15">
        <v>1219</v>
      </c>
      <c r="O29" s="16">
        <f t="shared" si="2"/>
        <v>20.099261689909763</v>
      </c>
    </row>
    <row r="30" spans="1:25">
      <c r="A30" s="14">
        <v>45500</v>
      </c>
      <c r="B30" s="15">
        <v>11000</v>
      </c>
      <c r="C30" s="15">
        <v>11600</v>
      </c>
      <c r="D30" s="15">
        <f t="shared" si="3"/>
        <v>22600</v>
      </c>
      <c r="E30" s="15">
        <v>280</v>
      </c>
      <c r="F30" s="15">
        <v>280</v>
      </c>
      <c r="G30" s="15">
        <f t="shared" si="0"/>
        <v>560</v>
      </c>
      <c r="H30" s="15"/>
      <c r="I30" s="15"/>
      <c r="J30" s="15"/>
      <c r="K30" s="15">
        <v>22290</v>
      </c>
      <c r="L30" s="15">
        <f>D30+G30+J30</f>
        <v>23160</v>
      </c>
      <c r="M30" s="15">
        <f>M29+D30-K30</f>
        <v>12441</v>
      </c>
      <c r="N30" s="15">
        <v>1219</v>
      </c>
      <c r="O30" s="16">
        <f t="shared" si="2"/>
        <v>18.99917965545529</v>
      </c>
    </row>
    <row r="31" spans="1:25">
      <c r="A31" s="14">
        <v>45501</v>
      </c>
      <c r="B31" s="15">
        <v>11250</v>
      </c>
      <c r="C31" s="15">
        <v>11800</v>
      </c>
      <c r="D31" s="15">
        <f t="shared" si="3"/>
        <v>23050</v>
      </c>
      <c r="E31" s="15">
        <v>280</v>
      </c>
      <c r="F31" s="15">
        <v>280</v>
      </c>
      <c r="G31" s="15">
        <f t="shared" si="0"/>
        <v>560</v>
      </c>
      <c r="H31" s="15"/>
      <c r="I31" s="15"/>
      <c r="J31" s="15">
        <v>200</v>
      </c>
      <c r="K31" s="15">
        <v>22478</v>
      </c>
      <c r="L31" s="15">
        <f>D31+G31</f>
        <v>23610</v>
      </c>
      <c r="M31" s="15">
        <f>M30+D31-K31</f>
        <v>13013</v>
      </c>
      <c r="N31" s="15">
        <v>1215</v>
      </c>
      <c r="O31" s="16">
        <f t="shared" si="2"/>
        <v>19.432098765432098</v>
      </c>
    </row>
    <row r="32" spans="1:25" s="50" customFormat="1" ht="15" customHeight="1">
      <c r="A32" s="14">
        <v>45502</v>
      </c>
      <c r="B32" s="15">
        <v>12641</v>
      </c>
      <c r="C32" s="15">
        <v>12750</v>
      </c>
      <c r="D32" s="15">
        <f t="shared" si="3"/>
        <v>25391</v>
      </c>
      <c r="E32" s="15">
        <v>280</v>
      </c>
      <c r="F32" s="15">
        <v>280</v>
      </c>
      <c r="G32" s="15">
        <f t="shared" si="0"/>
        <v>560</v>
      </c>
      <c r="H32" s="15"/>
      <c r="I32" s="51"/>
      <c r="J32" s="51"/>
      <c r="K32" s="15">
        <v>26986</v>
      </c>
      <c r="L32" s="15">
        <f>D32+G32</f>
        <v>25951</v>
      </c>
      <c r="M32" s="15">
        <v>11420</v>
      </c>
      <c r="N32" s="15">
        <v>1230</v>
      </c>
      <c r="O32" s="16">
        <f t="shared" si="2"/>
        <v>21.098373983739837</v>
      </c>
      <c r="P32"/>
    </row>
    <row r="33" spans="1:15">
      <c r="A33" s="14">
        <v>45503</v>
      </c>
      <c r="B33" s="15">
        <v>11530</v>
      </c>
      <c r="C33" s="15">
        <v>10500</v>
      </c>
      <c r="D33" s="15">
        <v>22030</v>
      </c>
      <c r="E33" s="15">
        <v>280</v>
      </c>
      <c r="F33" s="15">
        <v>280</v>
      </c>
      <c r="G33" s="15">
        <v>560</v>
      </c>
      <c r="H33" s="15"/>
      <c r="I33" s="15"/>
      <c r="J33" s="15"/>
      <c r="K33" s="15">
        <v>22950</v>
      </c>
      <c r="L33" s="15">
        <v>22610</v>
      </c>
      <c r="M33" s="15">
        <v>10500</v>
      </c>
      <c r="N33" s="15">
        <v>1227</v>
      </c>
      <c r="O33" s="16">
        <v>18.399999999999999</v>
      </c>
    </row>
    <row r="34" spans="1:15">
      <c r="A34" s="14">
        <v>45504</v>
      </c>
      <c r="B34" s="15">
        <v>11289</v>
      </c>
      <c r="C34" s="15">
        <v>12000</v>
      </c>
      <c r="D34" s="15">
        <v>23289</v>
      </c>
      <c r="E34" s="15">
        <v>360</v>
      </c>
      <c r="F34" s="15">
        <v>360</v>
      </c>
      <c r="G34" s="15">
        <f>E34+F34</f>
        <v>720</v>
      </c>
      <c r="H34" s="15"/>
      <c r="I34" s="15"/>
      <c r="J34" s="15"/>
      <c r="K34" s="15">
        <v>18846</v>
      </c>
      <c r="L34" s="15">
        <v>24009</v>
      </c>
      <c r="M34" s="15">
        <v>14943</v>
      </c>
      <c r="N34" s="15">
        <v>1227</v>
      </c>
      <c r="O34" s="16">
        <v>19.600000000000001</v>
      </c>
    </row>
    <row r="35" spans="1:15" s="42" customFormat="1">
      <c r="A35" s="43" t="s">
        <v>6</v>
      </c>
      <c r="B35" s="43"/>
      <c r="C35" s="43"/>
      <c r="D35" s="43"/>
      <c r="E35" s="43"/>
      <c r="F35" s="43"/>
      <c r="G35" s="43">
        <f>SUM(G4:G34)</f>
        <v>18980</v>
      </c>
      <c r="H35" s="43"/>
      <c r="I35" s="43"/>
      <c r="J35" s="43">
        <f>SUM(J4:J34)</f>
        <v>960</v>
      </c>
      <c r="K35" s="43">
        <f>SUM(K3:K34)</f>
        <v>673900</v>
      </c>
      <c r="L35" s="43">
        <f>SUM(L4:L34)</f>
        <v>694389</v>
      </c>
      <c r="M35" s="43"/>
      <c r="N35" s="43"/>
      <c r="O35" s="43"/>
    </row>
    <row r="36" spans="1:15">
      <c r="B36" s="52" t="s">
        <v>24</v>
      </c>
      <c r="C36" s="52"/>
      <c r="D36" s="52"/>
      <c r="E36" s="52"/>
      <c r="F36" s="52"/>
      <c r="N36">
        <f>SUM(N3:N35)</f>
        <v>38949</v>
      </c>
    </row>
    <row r="37" spans="1:15">
      <c r="B37" s="52"/>
      <c r="C37" s="52" t="s">
        <v>21</v>
      </c>
      <c r="D37" s="52"/>
      <c r="E37" s="52">
        <v>18980</v>
      </c>
      <c r="F37" s="52"/>
      <c r="N37">
        <f>N36/31</f>
        <v>1256.4193548387098</v>
      </c>
    </row>
    <row r="38" spans="1:15">
      <c r="B38" s="52"/>
      <c r="C38" s="52" t="s">
        <v>27</v>
      </c>
      <c r="D38" s="52"/>
      <c r="E38" s="52">
        <v>0</v>
      </c>
      <c r="F38" s="52"/>
    </row>
    <row r="39" spans="1:15">
      <c r="B39" s="52"/>
      <c r="C39" s="52" t="s">
        <v>23</v>
      </c>
      <c r="D39" s="52"/>
      <c r="E39" s="52">
        <v>0</v>
      </c>
      <c r="F39" s="52"/>
    </row>
    <row r="40" spans="1:15">
      <c r="B40" s="52"/>
      <c r="C40" s="52" t="s">
        <v>26</v>
      </c>
      <c r="D40" s="52"/>
      <c r="E40" s="52">
        <v>673900</v>
      </c>
      <c r="F40" s="52"/>
    </row>
    <row r="41" spans="1:15">
      <c r="B41" s="52"/>
      <c r="C41" s="52" t="s">
        <v>25</v>
      </c>
      <c r="D41" s="52"/>
      <c r="E41" s="52">
        <v>960</v>
      </c>
      <c r="F41" s="5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/>
  </sheetViews>
  <sheetFormatPr defaultColWidth="10" defaultRowHeight="14.4"/>
  <cols>
    <col min="1" max="1" width="11.88671875" bestFit="1" customWidth="1"/>
    <col min="2" max="3" width="9.33203125" bestFit="1" customWidth="1"/>
    <col min="4" max="4" width="14.33203125" customWidth="1"/>
    <col min="11" max="12" width="9.88671875" bestFit="1" customWidth="1"/>
    <col min="13" max="13" width="10.44140625" customWidth="1"/>
    <col min="14" max="14" width="7.6640625" customWidth="1"/>
    <col min="15" max="15" width="11.33203125" customWidth="1"/>
  </cols>
  <sheetData>
    <row r="1" spans="1:25">
      <c r="A1" s="53" t="s">
        <v>0</v>
      </c>
      <c r="B1" s="54" t="s">
        <v>1</v>
      </c>
      <c r="C1" s="55"/>
      <c r="D1" s="53" t="s">
        <v>2</v>
      </c>
      <c r="E1" s="54" t="s">
        <v>3</v>
      </c>
      <c r="F1" s="55"/>
      <c r="G1" s="56"/>
      <c r="H1" s="54" t="s">
        <v>4</v>
      </c>
      <c r="I1" s="55"/>
      <c r="J1" s="54" t="s">
        <v>5</v>
      </c>
      <c r="K1" s="55"/>
      <c r="L1" s="53" t="s">
        <v>6</v>
      </c>
      <c r="M1" s="57" t="s">
        <v>7</v>
      </c>
      <c r="N1" s="57" t="s">
        <v>8</v>
      </c>
      <c r="O1" s="58" t="s">
        <v>9</v>
      </c>
    </row>
    <row r="2" spans="1:25">
      <c r="A2" s="59"/>
      <c r="B2" s="60" t="s">
        <v>10</v>
      </c>
      <c r="C2" s="61" t="s">
        <v>11</v>
      </c>
      <c r="D2" s="62" t="s">
        <v>6</v>
      </c>
      <c r="E2" s="60" t="s">
        <v>10</v>
      </c>
      <c r="F2" s="61" t="s">
        <v>11</v>
      </c>
      <c r="G2" s="62" t="s">
        <v>6</v>
      </c>
      <c r="H2" s="60" t="s">
        <v>12</v>
      </c>
      <c r="I2" s="61" t="s">
        <v>13</v>
      </c>
      <c r="J2" s="63" t="s">
        <v>14</v>
      </c>
      <c r="K2" s="64" t="s">
        <v>15</v>
      </c>
      <c r="L2" s="62" t="s">
        <v>16</v>
      </c>
      <c r="M2" s="65" t="s">
        <v>17</v>
      </c>
      <c r="N2" s="65" t="s">
        <v>18</v>
      </c>
      <c r="O2" s="64" t="s">
        <v>19</v>
      </c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>
        <v>14943</v>
      </c>
      <c r="N3" s="15">
        <v>1227</v>
      </c>
      <c r="O3" s="15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15.75" customHeight="1">
      <c r="A4" s="14">
        <v>45505</v>
      </c>
      <c r="B4" s="15">
        <v>11800</v>
      </c>
      <c r="C4" s="15">
        <v>12630</v>
      </c>
      <c r="D4" s="15">
        <f>B4+C4</f>
        <v>24430</v>
      </c>
      <c r="E4" s="15">
        <v>360</v>
      </c>
      <c r="F4" s="15">
        <v>220</v>
      </c>
      <c r="G4" s="15">
        <f t="shared" ref="G4:G32" si="0">E4+F4</f>
        <v>580</v>
      </c>
      <c r="H4" s="15"/>
      <c r="I4" s="15"/>
      <c r="J4" s="15"/>
      <c r="K4" s="15">
        <v>26146</v>
      </c>
      <c r="L4" s="15">
        <f>D4+G4</f>
        <v>25010</v>
      </c>
      <c r="M4" s="15">
        <f>M3+D4-K4</f>
        <v>13227</v>
      </c>
      <c r="N4" s="15">
        <v>1226</v>
      </c>
      <c r="O4" s="16">
        <f t="shared" ref="O4:O32" si="1">L4/N4</f>
        <v>20.399673735725937</v>
      </c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>
      <c r="A5" s="14">
        <v>45506</v>
      </c>
      <c r="B5" s="15">
        <v>12579</v>
      </c>
      <c r="C5" s="15">
        <v>14567</v>
      </c>
      <c r="D5" s="15">
        <f>B5+C5</f>
        <v>27146</v>
      </c>
      <c r="E5" s="15">
        <v>0</v>
      </c>
      <c r="F5" s="15">
        <v>0</v>
      </c>
      <c r="G5" s="15">
        <f t="shared" si="0"/>
        <v>0</v>
      </c>
      <c r="H5" s="15"/>
      <c r="I5" s="15">
        <v>80</v>
      </c>
      <c r="J5" s="15"/>
      <c r="K5" s="15">
        <v>20638</v>
      </c>
      <c r="L5" s="15">
        <f>D5+I5</f>
        <v>27226</v>
      </c>
      <c r="M5" s="15">
        <f>M4+D5-K5</f>
        <v>19735</v>
      </c>
      <c r="N5" s="15">
        <v>1251</v>
      </c>
      <c r="O5" s="16">
        <f>L5/N5</f>
        <v>21.763389288569144</v>
      </c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>
      <c r="A6" s="14">
        <v>45507</v>
      </c>
      <c r="B6" s="15">
        <v>11000</v>
      </c>
      <c r="C6" s="15">
        <v>14300</v>
      </c>
      <c r="D6" s="15">
        <f t="shared" ref="D6:D32" si="2">B6+C6</f>
        <v>25300</v>
      </c>
      <c r="E6" s="15">
        <v>0</v>
      </c>
      <c r="F6" s="15">
        <v>0</v>
      </c>
      <c r="G6" s="15">
        <f t="shared" si="0"/>
        <v>0</v>
      </c>
      <c r="H6" s="15"/>
      <c r="I6" s="15"/>
      <c r="J6" s="15"/>
      <c r="K6" s="15">
        <v>26482</v>
      </c>
      <c r="L6" s="15">
        <f>D6+G6</f>
        <v>25300</v>
      </c>
      <c r="M6" s="15">
        <f t="shared" ref="M6:M33" si="3">M5+D6-K6</f>
        <v>18553</v>
      </c>
      <c r="N6" s="15">
        <v>1264</v>
      </c>
      <c r="O6" s="16">
        <f t="shared" si="1"/>
        <v>20.015822784810126</v>
      </c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>
      <c r="A7" s="14">
        <v>45508</v>
      </c>
      <c r="B7" s="15">
        <v>12000</v>
      </c>
      <c r="C7" s="15">
        <v>13510</v>
      </c>
      <c r="D7" s="15">
        <f t="shared" si="2"/>
        <v>25510</v>
      </c>
      <c r="E7" s="15">
        <v>0</v>
      </c>
      <c r="F7" s="15">
        <v>100</v>
      </c>
      <c r="G7" s="15">
        <f t="shared" si="0"/>
        <v>100</v>
      </c>
      <c r="H7" s="15"/>
      <c r="I7" s="15"/>
      <c r="J7" s="15">
        <v>200</v>
      </c>
      <c r="K7" s="15">
        <v>20485</v>
      </c>
      <c r="L7" s="15">
        <f>D7+G7+I7</f>
        <v>25610</v>
      </c>
      <c r="M7" s="15">
        <f t="shared" si="3"/>
        <v>23578</v>
      </c>
      <c r="N7" s="15">
        <v>1263</v>
      </c>
      <c r="O7" s="16">
        <f t="shared" si="1"/>
        <v>20.277117973079967</v>
      </c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>
      <c r="A8" s="14">
        <v>45509</v>
      </c>
      <c r="B8" s="15">
        <v>14200</v>
      </c>
      <c r="C8" s="15">
        <v>0</v>
      </c>
      <c r="D8" s="15">
        <f t="shared" si="2"/>
        <v>14200</v>
      </c>
      <c r="E8" s="15">
        <v>100</v>
      </c>
      <c r="F8" s="15">
        <v>100</v>
      </c>
      <c r="G8" s="15">
        <f t="shared" si="0"/>
        <v>200</v>
      </c>
      <c r="H8" s="15"/>
      <c r="I8" s="15"/>
      <c r="J8" s="15"/>
      <c r="K8" s="15">
        <v>26556</v>
      </c>
      <c r="L8" s="15">
        <v>26332</v>
      </c>
      <c r="M8" s="15">
        <v>23337</v>
      </c>
      <c r="N8" s="15">
        <v>1263</v>
      </c>
      <c r="O8" s="16">
        <f t="shared" si="1"/>
        <v>20.848772763262076</v>
      </c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>
      <c r="A9" s="14">
        <v>45510</v>
      </c>
      <c r="B9" s="15">
        <v>13901</v>
      </c>
      <c r="C9" s="15">
        <v>12400</v>
      </c>
      <c r="D9" s="15">
        <f>B9+C9</f>
        <v>26301</v>
      </c>
      <c r="E9" s="15">
        <v>0</v>
      </c>
      <c r="F9" s="15">
        <v>100</v>
      </c>
      <c r="G9" s="15">
        <f>E9+F9</f>
        <v>100</v>
      </c>
      <c r="H9" s="15"/>
      <c r="I9" s="15"/>
      <c r="J9" s="15"/>
      <c r="K9" s="15">
        <v>37238</v>
      </c>
      <c r="L9" s="15">
        <v>26401</v>
      </c>
      <c r="M9" s="15">
        <v>12400</v>
      </c>
      <c r="N9" s="15">
        <v>1260</v>
      </c>
      <c r="O9" s="16">
        <f t="shared" si="1"/>
        <v>20.953174603174602</v>
      </c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>
      <c r="A10" s="14">
        <v>45511</v>
      </c>
      <c r="B10" s="15">
        <v>13400</v>
      </c>
      <c r="C10" s="15">
        <v>13802</v>
      </c>
      <c r="D10" s="15">
        <f t="shared" si="2"/>
        <v>27202</v>
      </c>
      <c r="E10" s="15">
        <v>0</v>
      </c>
      <c r="F10" s="15">
        <v>100</v>
      </c>
      <c r="G10" s="15">
        <f t="shared" si="0"/>
        <v>100</v>
      </c>
      <c r="H10" s="15"/>
      <c r="I10" s="15"/>
      <c r="J10" s="15"/>
      <c r="K10" s="15">
        <v>24936</v>
      </c>
      <c r="L10" s="15">
        <f t="shared" ref="L10:L18" si="4">D10+G10</f>
        <v>27302</v>
      </c>
      <c r="M10" s="15">
        <v>13802</v>
      </c>
      <c r="N10" s="15">
        <v>1260</v>
      </c>
      <c r="O10" s="16">
        <f t="shared" si="1"/>
        <v>21.668253968253968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>
      <c r="A11" s="14">
        <v>45512</v>
      </c>
      <c r="B11" s="15">
        <v>13065</v>
      </c>
      <c r="C11" s="15">
        <v>12000</v>
      </c>
      <c r="D11" s="15">
        <f t="shared" si="2"/>
        <v>25065</v>
      </c>
      <c r="E11" s="15">
        <v>0</v>
      </c>
      <c r="F11" s="15">
        <v>100</v>
      </c>
      <c r="G11" s="15">
        <f t="shared" si="0"/>
        <v>100</v>
      </c>
      <c r="H11" s="15"/>
      <c r="I11" s="15"/>
      <c r="J11" s="15"/>
      <c r="K11" s="15">
        <v>19789</v>
      </c>
      <c r="L11" s="15">
        <f>D11+G11+J11</f>
        <v>25165</v>
      </c>
      <c r="M11" s="15">
        <f>M10+D11-K11</f>
        <v>19078</v>
      </c>
      <c r="N11" s="15">
        <v>1257</v>
      </c>
      <c r="O11" s="16">
        <f t="shared" si="1"/>
        <v>20.019888623707239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>
      <c r="A12" s="14">
        <v>45513</v>
      </c>
      <c r="B12" s="15">
        <v>12500</v>
      </c>
      <c r="C12" s="15">
        <v>12677</v>
      </c>
      <c r="D12" s="15">
        <f t="shared" si="2"/>
        <v>25177</v>
      </c>
      <c r="E12" s="15">
        <v>0</v>
      </c>
      <c r="F12" s="15">
        <v>100</v>
      </c>
      <c r="G12" s="15">
        <f t="shared" si="0"/>
        <v>100</v>
      </c>
      <c r="H12" s="15"/>
      <c r="I12" s="15"/>
      <c r="J12" s="15"/>
      <c r="K12" s="15">
        <v>29758</v>
      </c>
      <c r="L12" s="15">
        <f>D12+G12+J12</f>
        <v>25277</v>
      </c>
      <c r="M12" s="15">
        <f t="shared" si="3"/>
        <v>14497</v>
      </c>
      <c r="N12" s="15">
        <v>1257</v>
      </c>
      <c r="O12" s="16">
        <f t="shared" si="1"/>
        <v>20.108989657915672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>
      <c r="A13" s="14">
        <v>45514</v>
      </c>
      <c r="B13" s="15">
        <v>12022</v>
      </c>
      <c r="C13" s="15">
        <v>13509</v>
      </c>
      <c r="D13" s="15">
        <f t="shared" si="2"/>
        <v>25531</v>
      </c>
      <c r="E13" s="15">
        <v>0</v>
      </c>
      <c r="F13" s="15">
        <v>100</v>
      </c>
      <c r="G13" s="15">
        <f t="shared" si="0"/>
        <v>100</v>
      </c>
      <c r="H13" s="15"/>
      <c r="I13" s="15"/>
      <c r="J13" s="15"/>
      <c r="K13" s="15">
        <v>20657</v>
      </c>
      <c r="L13" s="15">
        <f>D13+G13+J13</f>
        <v>25631</v>
      </c>
      <c r="M13" s="15">
        <f t="shared" si="3"/>
        <v>19371</v>
      </c>
      <c r="N13" s="15">
        <v>1257</v>
      </c>
      <c r="O13" s="16">
        <f t="shared" si="1"/>
        <v>20.390612569610184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>
      <c r="A14" s="14">
        <v>45515</v>
      </c>
      <c r="B14" s="15">
        <v>12000</v>
      </c>
      <c r="C14" s="15">
        <v>13280</v>
      </c>
      <c r="D14" s="15">
        <f t="shared" si="2"/>
        <v>25280</v>
      </c>
      <c r="E14" s="15">
        <v>0</v>
      </c>
      <c r="F14" s="15">
        <v>100</v>
      </c>
      <c r="G14" s="15">
        <f t="shared" si="0"/>
        <v>100</v>
      </c>
      <c r="H14" s="15"/>
      <c r="I14" s="15"/>
      <c r="J14" s="15"/>
      <c r="K14" s="15">
        <v>30500</v>
      </c>
      <c r="L14" s="15">
        <f t="shared" si="4"/>
        <v>25380</v>
      </c>
      <c r="M14" s="15">
        <v>13280</v>
      </c>
      <c r="N14" s="15">
        <v>1257</v>
      </c>
      <c r="O14" s="16">
        <f t="shared" si="1"/>
        <v>20.190930787589497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>
      <c r="A15" s="14">
        <v>45516</v>
      </c>
      <c r="B15" s="15">
        <v>12430</v>
      </c>
      <c r="C15" s="15">
        <v>12336</v>
      </c>
      <c r="D15" s="15">
        <f t="shared" si="2"/>
        <v>24766</v>
      </c>
      <c r="E15" s="15">
        <v>0</v>
      </c>
      <c r="F15" s="15">
        <v>100</v>
      </c>
      <c r="G15" s="15">
        <f t="shared" si="0"/>
        <v>100</v>
      </c>
      <c r="H15" s="15"/>
      <c r="I15" s="15"/>
      <c r="J15" s="15">
        <v>220</v>
      </c>
      <c r="K15" s="15">
        <v>19764</v>
      </c>
      <c r="L15" s="15">
        <f>D15+G15+J15</f>
        <v>25086</v>
      </c>
      <c r="M15" s="15">
        <f>M14+D15-K15</f>
        <v>18282</v>
      </c>
      <c r="N15" s="15">
        <v>1248</v>
      </c>
      <c r="O15" s="16">
        <f t="shared" si="1"/>
        <v>20.10096153846154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>
      <c r="A16" s="14">
        <v>45517</v>
      </c>
      <c r="B16" s="15">
        <v>13567</v>
      </c>
      <c r="C16" s="15">
        <v>12000</v>
      </c>
      <c r="D16" s="15">
        <f t="shared" si="2"/>
        <v>25567</v>
      </c>
      <c r="E16" s="15">
        <v>0</v>
      </c>
      <c r="F16" s="15">
        <v>100</v>
      </c>
      <c r="G16" s="15">
        <f>E16+F16</f>
        <v>100</v>
      </c>
      <c r="H16" s="15"/>
      <c r="I16" s="15"/>
      <c r="J16" s="15"/>
      <c r="K16" s="15">
        <v>31849</v>
      </c>
      <c r="L16" s="15">
        <f t="shared" si="4"/>
        <v>25667</v>
      </c>
      <c r="M16" s="15">
        <f t="shared" si="3"/>
        <v>12000</v>
      </c>
      <c r="N16" s="15">
        <v>1245</v>
      </c>
      <c r="O16" s="16">
        <f t="shared" si="1"/>
        <v>20.616064257028114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>
      <c r="A17" s="14">
        <v>45518</v>
      </c>
      <c r="B17" s="15">
        <v>11215</v>
      </c>
      <c r="C17" s="15">
        <v>13659</v>
      </c>
      <c r="D17" s="15">
        <f t="shared" si="2"/>
        <v>24874</v>
      </c>
      <c r="E17" s="15">
        <v>0</v>
      </c>
      <c r="F17" s="15">
        <v>100</v>
      </c>
      <c r="G17" s="15">
        <f t="shared" si="0"/>
        <v>100</v>
      </c>
      <c r="H17" s="15"/>
      <c r="I17" s="15"/>
      <c r="J17" s="15"/>
      <c r="K17" s="15">
        <v>18873</v>
      </c>
      <c r="L17" s="15">
        <f>D17+G17+J17</f>
        <v>24974</v>
      </c>
      <c r="M17" s="15">
        <f t="shared" si="3"/>
        <v>18001</v>
      </c>
      <c r="N17" s="15">
        <v>1242</v>
      </c>
      <c r="O17" s="16">
        <f t="shared" si="1"/>
        <v>20.107890499194848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14">
        <v>45519</v>
      </c>
      <c r="B18" s="15">
        <v>11500</v>
      </c>
      <c r="C18" s="15">
        <v>12000</v>
      </c>
      <c r="D18" s="15">
        <f t="shared" si="2"/>
        <v>23500</v>
      </c>
      <c r="E18" s="15">
        <v>100</v>
      </c>
      <c r="F18" s="15">
        <v>100</v>
      </c>
      <c r="G18" s="15">
        <f t="shared" si="0"/>
        <v>200</v>
      </c>
      <c r="H18" s="15"/>
      <c r="I18" s="15"/>
      <c r="J18" s="15"/>
      <c r="K18" s="15">
        <v>28368</v>
      </c>
      <c r="L18" s="15">
        <f t="shared" si="4"/>
        <v>23700</v>
      </c>
      <c r="M18" s="15">
        <f>M17+D18-K18</f>
        <v>13133</v>
      </c>
      <c r="N18" s="15">
        <v>1242</v>
      </c>
      <c r="O18" s="16">
        <f t="shared" si="1"/>
        <v>19.082125603864736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14">
        <v>45520</v>
      </c>
      <c r="B19" s="15">
        <v>10700</v>
      </c>
      <c r="C19" s="15">
        <v>14500</v>
      </c>
      <c r="D19" s="15">
        <f t="shared" si="2"/>
        <v>25200</v>
      </c>
      <c r="E19" s="15">
        <v>40</v>
      </c>
      <c r="F19" s="15">
        <v>0</v>
      </c>
      <c r="G19" s="15">
        <f t="shared" si="0"/>
        <v>40</v>
      </c>
      <c r="H19" s="15"/>
      <c r="I19" s="15"/>
      <c r="J19" s="15"/>
      <c r="K19" s="15">
        <v>22929</v>
      </c>
      <c r="L19" s="15">
        <f>D19+G19+J19</f>
        <v>25240</v>
      </c>
      <c r="M19" s="15">
        <f>M18+D19-K19</f>
        <v>15404</v>
      </c>
      <c r="N19" s="15">
        <v>1276</v>
      </c>
      <c r="O19" s="16">
        <f t="shared" si="1"/>
        <v>19.780564263322884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14">
        <v>45521</v>
      </c>
      <c r="B20" s="15">
        <v>11410</v>
      </c>
      <c r="C20" s="15">
        <v>12000</v>
      </c>
      <c r="D20" s="15">
        <f t="shared" si="2"/>
        <v>23410</v>
      </c>
      <c r="E20" s="15">
        <v>0</v>
      </c>
      <c r="F20" s="15">
        <v>100</v>
      </c>
      <c r="G20" s="15">
        <f t="shared" si="0"/>
        <v>100</v>
      </c>
      <c r="H20" s="15"/>
      <c r="I20" s="15"/>
      <c r="J20" s="15"/>
      <c r="K20" s="15">
        <v>26813</v>
      </c>
      <c r="L20" s="15">
        <f t="shared" ref="L20:L27" si="5">D20+G20</f>
        <v>23510</v>
      </c>
      <c r="M20" s="15">
        <f>M19+D20-K20</f>
        <v>12001</v>
      </c>
      <c r="N20" s="15">
        <v>1271</v>
      </c>
      <c r="O20" s="16">
        <f t="shared" si="1"/>
        <v>18.497246262785207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14">
        <v>45522</v>
      </c>
      <c r="B21" s="15">
        <v>11093</v>
      </c>
      <c r="C21" s="15">
        <v>13969</v>
      </c>
      <c r="D21" s="15">
        <f t="shared" si="2"/>
        <v>25062</v>
      </c>
      <c r="E21" s="15">
        <v>0</v>
      </c>
      <c r="F21" s="15">
        <v>100</v>
      </c>
      <c r="G21" s="15">
        <f t="shared" si="0"/>
        <v>100</v>
      </c>
      <c r="H21" s="15"/>
      <c r="I21" s="15"/>
      <c r="J21" s="15">
        <v>220</v>
      </c>
      <c r="K21" s="15">
        <v>20589</v>
      </c>
      <c r="L21" s="15">
        <f>D21+G21+J21</f>
        <v>25382</v>
      </c>
      <c r="M21" s="15">
        <v>16743</v>
      </c>
      <c r="N21" s="15">
        <v>1251</v>
      </c>
      <c r="O21" s="16">
        <f t="shared" si="1"/>
        <v>20.289368505195842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14">
        <v>45523</v>
      </c>
      <c r="B22" s="15">
        <v>13593</v>
      </c>
      <c r="C22" s="15">
        <v>12114</v>
      </c>
      <c r="D22" s="15">
        <f t="shared" si="2"/>
        <v>25707</v>
      </c>
      <c r="E22" s="15">
        <v>0</v>
      </c>
      <c r="F22" s="15">
        <v>100</v>
      </c>
      <c r="G22" s="15">
        <f t="shared" si="0"/>
        <v>100</v>
      </c>
      <c r="H22" s="15"/>
      <c r="I22" s="15"/>
      <c r="J22" s="15"/>
      <c r="K22" s="15">
        <v>30066</v>
      </c>
      <c r="L22" s="15">
        <f t="shared" si="5"/>
        <v>25807</v>
      </c>
      <c r="M22" s="15">
        <v>12114</v>
      </c>
      <c r="N22" s="15">
        <v>1246</v>
      </c>
      <c r="O22" s="16">
        <f t="shared" si="1"/>
        <v>20.711878009630819</v>
      </c>
    </row>
    <row r="23" spans="1:25">
      <c r="A23" s="14">
        <v>45524</v>
      </c>
      <c r="B23" s="15">
        <v>13635</v>
      </c>
      <c r="C23" s="15">
        <v>13160</v>
      </c>
      <c r="D23" s="15">
        <f t="shared" si="2"/>
        <v>26795</v>
      </c>
      <c r="E23" s="15">
        <v>0</v>
      </c>
      <c r="F23" s="15">
        <v>40</v>
      </c>
      <c r="G23" s="15">
        <f t="shared" si="0"/>
        <v>40</v>
      </c>
      <c r="H23" s="15"/>
      <c r="I23" s="15"/>
      <c r="J23" s="15"/>
      <c r="K23" s="15">
        <v>20608</v>
      </c>
      <c r="L23" s="15">
        <f>D23+G23+J23</f>
        <v>26835</v>
      </c>
      <c r="M23" s="15">
        <v>18301</v>
      </c>
      <c r="N23" s="15">
        <v>1242</v>
      </c>
      <c r="O23" s="16">
        <f t="shared" si="1"/>
        <v>21.606280193236714</v>
      </c>
    </row>
    <row r="24" spans="1:25">
      <c r="A24" s="14">
        <v>45525</v>
      </c>
      <c r="B24" s="15">
        <v>13705</v>
      </c>
      <c r="C24" s="15">
        <v>12000</v>
      </c>
      <c r="D24" s="15">
        <f t="shared" si="2"/>
        <v>25705</v>
      </c>
      <c r="E24" s="15">
        <v>0</v>
      </c>
      <c r="F24" s="15">
        <v>40</v>
      </c>
      <c r="G24" s="15">
        <f>E24+F24</f>
        <v>40</v>
      </c>
      <c r="H24" s="15"/>
      <c r="I24" s="15"/>
      <c r="J24" s="15"/>
      <c r="K24" s="15">
        <v>37416</v>
      </c>
      <c r="L24" s="15">
        <f>D24+G24+J24</f>
        <v>25745</v>
      </c>
      <c r="M24" s="15">
        <f t="shared" si="3"/>
        <v>6590</v>
      </c>
      <c r="N24" s="15">
        <v>1242</v>
      </c>
      <c r="O24" s="16">
        <f t="shared" si="1"/>
        <v>20.72866344605475</v>
      </c>
    </row>
    <row r="25" spans="1:25">
      <c r="A25" s="14">
        <v>45526</v>
      </c>
      <c r="B25" s="15">
        <v>12504</v>
      </c>
      <c r="C25" s="15">
        <v>11300</v>
      </c>
      <c r="D25" s="15">
        <f t="shared" si="2"/>
        <v>23804</v>
      </c>
      <c r="E25" s="15">
        <v>40</v>
      </c>
      <c r="F25" s="15">
        <v>40</v>
      </c>
      <c r="G25" s="15">
        <f t="shared" si="0"/>
        <v>80</v>
      </c>
      <c r="H25" s="15"/>
      <c r="I25" s="15"/>
      <c r="J25" s="15"/>
      <c r="K25" s="15">
        <v>19094</v>
      </c>
      <c r="L25" s="15">
        <f>D25+G25+J25</f>
        <v>23884</v>
      </c>
      <c r="M25" s="15">
        <f t="shared" si="3"/>
        <v>11300</v>
      </c>
      <c r="N25" s="15">
        <v>1242</v>
      </c>
      <c r="O25" s="16">
        <f t="shared" si="1"/>
        <v>19.230273752012881</v>
      </c>
    </row>
    <row r="26" spans="1:25">
      <c r="A26" s="14">
        <v>45527</v>
      </c>
      <c r="B26" s="15">
        <v>13636</v>
      </c>
      <c r="C26" s="15">
        <v>11600</v>
      </c>
      <c r="D26" s="15">
        <f t="shared" si="2"/>
        <v>25236</v>
      </c>
      <c r="E26" s="15">
        <v>40</v>
      </c>
      <c r="F26" s="15">
        <v>40</v>
      </c>
      <c r="G26" s="15">
        <f t="shared" si="0"/>
        <v>80</v>
      </c>
      <c r="H26" s="15"/>
      <c r="I26" s="15"/>
      <c r="J26" s="15"/>
      <c r="K26" s="15">
        <v>24936</v>
      </c>
      <c r="L26" s="15">
        <f>D26+G26</f>
        <v>25316</v>
      </c>
      <c r="M26" s="15">
        <f t="shared" si="3"/>
        <v>11600</v>
      </c>
      <c r="N26" s="15">
        <v>1242</v>
      </c>
      <c r="O26" s="16">
        <f t="shared" si="1"/>
        <v>20.383252818035427</v>
      </c>
    </row>
    <row r="27" spans="1:25">
      <c r="A27" s="14">
        <v>45528</v>
      </c>
      <c r="B27" s="15">
        <v>13500</v>
      </c>
      <c r="C27" s="15">
        <v>12420</v>
      </c>
      <c r="D27" s="15">
        <f t="shared" si="2"/>
        <v>25920</v>
      </c>
      <c r="E27" s="15">
        <v>40</v>
      </c>
      <c r="F27" s="15">
        <v>40</v>
      </c>
      <c r="G27" s="15">
        <f t="shared" si="0"/>
        <v>80</v>
      </c>
      <c r="H27" s="15"/>
      <c r="I27" s="15"/>
      <c r="J27" s="15"/>
      <c r="K27" s="15">
        <v>20736</v>
      </c>
      <c r="L27" s="15">
        <f t="shared" si="5"/>
        <v>26000</v>
      </c>
      <c r="M27" s="15">
        <f t="shared" si="3"/>
        <v>16784</v>
      </c>
      <c r="N27" s="15">
        <v>1242</v>
      </c>
      <c r="O27" s="16">
        <f t="shared" si="1"/>
        <v>20.933977455716587</v>
      </c>
    </row>
    <row r="28" spans="1:25">
      <c r="A28" s="14">
        <v>45529</v>
      </c>
      <c r="B28" s="15">
        <v>14000</v>
      </c>
      <c r="C28" s="15">
        <v>12620</v>
      </c>
      <c r="D28" s="15">
        <f t="shared" si="2"/>
        <v>26620</v>
      </c>
      <c r="E28" s="15">
        <v>40</v>
      </c>
      <c r="F28" s="15">
        <v>40</v>
      </c>
      <c r="G28" s="15">
        <f t="shared" si="0"/>
        <v>80</v>
      </c>
      <c r="H28" s="15"/>
      <c r="I28" s="15"/>
      <c r="J28" s="15">
        <v>400</v>
      </c>
      <c r="K28" s="15">
        <v>26427</v>
      </c>
      <c r="L28" s="15">
        <f>D28+G28+J28</f>
        <v>27100</v>
      </c>
      <c r="M28" s="15">
        <f t="shared" si="3"/>
        <v>16977</v>
      </c>
      <c r="N28" s="15">
        <v>1259</v>
      </c>
      <c r="O28" s="16">
        <f t="shared" si="1"/>
        <v>21.525019857029388</v>
      </c>
    </row>
    <row r="29" spans="1:25">
      <c r="A29" s="14">
        <v>45530</v>
      </c>
      <c r="B29" s="15">
        <v>13009</v>
      </c>
      <c r="C29" s="15">
        <v>12718</v>
      </c>
      <c r="D29" s="15">
        <f t="shared" si="2"/>
        <v>25727</v>
      </c>
      <c r="E29" s="15">
        <v>40</v>
      </c>
      <c r="F29" s="15">
        <v>40</v>
      </c>
      <c r="G29" s="15">
        <f t="shared" si="0"/>
        <v>80</v>
      </c>
      <c r="H29" s="15"/>
      <c r="I29" s="15"/>
      <c r="J29" s="15"/>
      <c r="K29" s="15">
        <v>20449</v>
      </c>
      <c r="L29" s="15">
        <f>D29+G29</f>
        <v>25807</v>
      </c>
      <c r="M29" s="15">
        <f t="shared" si="3"/>
        <v>22255</v>
      </c>
      <c r="N29" s="15">
        <v>1257</v>
      </c>
      <c r="O29" s="16">
        <f t="shared" si="1"/>
        <v>20.530628480509147</v>
      </c>
    </row>
    <row r="30" spans="1:25">
      <c r="A30" s="14">
        <v>45531</v>
      </c>
      <c r="B30" s="15">
        <v>13200</v>
      </c>
      <c r="C30" s="15">
        <v>12000</v>
      </c>
      <c r="D30" s="15">
        <f t="shared" si="2"/>
        <v>25200</v>
      </c>
      <c r="E30" s="15">
        <v>40</v>
      </c>
      <c r="F30" s="15">
        <v>40</v>
      </c>
      <c r="G30" s="15">
        <f t="shared" si="0"/>
        <v>80</v>
      </c>
      <c r="H30" s="15"/>
      <c r="I30" s="15"/>
      <c r="J30" s="15"/>
      <c r="K30" s="15">
        <v>34387</v>
      </c>
      <c r="L30" s="15">
        <f>D30+G30+J30</f>
        <v>25280</v>
      </c>
      <c r="M30" s="15">
        <f t="shared" si="3"/>
        <v>13068</v>
      </c>
      <c r="N30" s="15">
        <v>1253</v>
      </c>
      <c r="O30" s="16">
        <f t="shared" si="1"/>
        <v>20.175578611332803</v>
      </c>
    </row>
    <row r="31" spans="1:25">
      <c r="A31" s="14">
        <v>45532</v>
      </c>
      <c r="B31" s="15">
        <v>13100</v>
      </c>
      <c r="C31" s="15">
        <v>12200</v>
      </c>
      <c r="D31" s="15">
        <f t="shared" si="2"/>
        <v>25300</v>
      </c>
      <c r="E31" s="15">
        <v>40</v>
      </c>
      <c r="F31" s="15">
        <v>40</v>
      </c>
      <c r="G31" s="15">
        <f t="shared" si="0"/>
        <v>80</v>
      </c>
      <c r="H31" s="15"/>
      <c r="I31" s="15"/>
      <c r="J31" s="15"/>
      <c r="K31" s="15">
        <v>20635</v>
      </c>
      <c r="L31" s="15">
        <f>D31+G31</f>
        <v>25380</v>
      </c>
      <c r="M31" s="15">
        <f t="shared" si="3"/>
        <v>17733</v>
      </c>
      <c r="N31" s="15">
        <v>1253</v>
      </c>
      <c r="O31" s="16">
        <f t="shared" si="1"/>
        <v>20.255387071029528</v>
      </c>
    </row>
    <row r="32" spans="1:25" s="50" customFormat="1" ht="15" customHeight="1">
      <c r="A32" s="14">
        <v>45533</v>
      </c>
      <c r="B32" s="15">
        <v>12145</v>
      </c>
      <c r="C32" s="15">
        <v>13063</v>
      </c>
      <c r="D32" s="15">
        <f t="shared" si="2"/>
        <v>25208</v>
      </c>
      <c r="E32" s="15">
        <v>40</v>
      </c>
      <c r="F32" s="15">
        <v>40</v>
      </c>
      <c r="G32" s="15">
        <f t="shared" si="0"/>
        <v>80</v>
      </c>
      <c r="H32" s="15"/>
      <c r="I32" s="51"/>
      <c r="J32" s="51"/>
      <c r="K32" s="15">
        <v>29741</v>
      </c>
      <c r="L32" s="15">
        <f>D32+G32</f>
        <v>25288</v>
      </c>
      <c r="M32" s="15">
        <f t="shared" si="3"/>
        <v>13200</v>
      </c>
      <c r="N32" s="15">
        <v>1266</v>
      </c>
      <c r="O32" s="16">
        <f t="shared" si="1"/>
        <v>19.974723538704581</v>
      </c>
      <c r="P32"/>
    </row>
    <row r="33" spans="1:15">
      <c r="A33" s="14">
        <v>45534</v>
      </c>
      <c r="B33" s="15">
        <v>13015</v>
      </c>
      <c r="C33" s="15">
        <v>11767</v>
      </c>
      <c r="D33" s="15">
        <f>C33+B33</f>
        <v>24782</v>
      </c>
      <c r="E33" s="15">
        <v>40</v>
      </c>
      <c r="F33" s="15">
        <v>40</v>
      </c>
      <c r="G33" s="15">
        <f>E33+F33</f>
        <v>80</v>
      </c>
      <c r="H33" s="15"/>
      <c r="I33" s="15"/>
      <c r="J33" s="15"/>
      <c r="K33" s="15">
        <v>20936</v>
      </c>
      <c r="L33" s="15">
        <f>D33+G33</f>
        <v>24862</v>
      </c>
      <c r="M33" s="15">
        <f t="shared" si="3"/>
        <v>17046</v>
      </c>
      <c r="N33" s="15">
        <v>1241</v>
      </c>
      <c r="O33" s="16">
        <f>L33/N33</f>
        <v>20.033843674456083</v>
      </c>
    </row>
    <row r="34" spans="1:15">
      <c r="A34" s="14">
        <v>45535</v>
      </c>
      <c r="B34" s="15">
        <v>12369</v>
      </c>
      <c r="C34" s="15">
        <v>12386</v>
      </c>
      <c r="D34" s="15">
        <f>B34+C34</f>
        <v>24755</v>
      </c>
      <c r="E34" s="15">
        <v>40</v>
      </c>
      <c r="F34" s="15">
        <v>40</v>
      </c>
      <c r="G34" s="15">
        <f>E34+F34</f>
        <v>80</v>
      </c>
      <c r="H34" s="15"/>
      <c r="I34" s="15"/>
      <c r="J34" s="15"/>
      <c r="K34" s="15">
        <v>29312</v>
      </c>
      <c r="L34" s="15">
        <f>D34+G34</f>
        <v>24835</v>
      </c>
      <c r="M34" s="15">
        <f>M33+D34-K34</f>
        <v>12489</v>
      </c>
      <c r="N34" s="15">
        <v>1232</v>
      </c>
      <c r="O34" s="16">
        <f>L34/N34</f>
        <v>20.158279220779221</v>
      </c>
    </row>
    <row r="35" spans="1:15">
      <c r="A35" s="66" t="s">
        <v>6</v>
      </c>
      <c r="B35" s="43"/>
      <c r="C35" s="43"/>
      <c r="D35" s="43"/>
      <c r="E35" s="43"/>
      <c r="F35" s="43"/>
      <c r="G35" s="43">
        <f>SUM(G4:G34)</f>
        <v>3200</v>
      </c>
      <c r="H35" s="43"/>
      <c r="I35" s="43">
        <f>SUM(I4:I34)</f>
        <v>80</v>
      </c>
      <c r="J35" s="43">
        <f>SUM(J4:J34)</f>
        <v>1040</v>
      </c>
      <c r="K35" s="43">
        <f>SUM(K4:K34)</f>
        <v>787113</v>
      </c>
      <c r="L35" s="43">
        <f>SUM(L4:L34)</f>
        <v>790332</v>
      </c>
      <c r="M35" s="43"/>
      <c r="N35" s="43"/>
      <c r="O35" s="67"/>
    </row>
    <row r="36" spans="1:15">
      <c r="B36" s="68" t="s">
        <v>24</v>
      </c>
      <c r="C36" s="68"/>
      <c r="D36" s="68"/>
      <c r="E36" s="68"/>
      <c r="F36" s="68"/>
      <c r="G36" s="68"/>
      <c r="H36" s="68"/>
      <c r="I36" s="68"/>
    </row>
    <row r="37" spans="1:15">
      <c r="B37" s="68"/>
      <c r="C37" s="68" t="s">
        <v>21</v>
      </c>
      <c r="D37" s="68"/>
      <c r="E37" s="68">
        <v>3200</v>
      </c>
      <c r="F37" s="68"/>
      <c r="G37" s="68"/>
      <c r="H37" s="68"/>
      <c r="I37" s="68"/>
    </row>
    <row r="38" spans="1:15">
      <c r="B38" s="68"/>
      <c r="C38" s="68" t="s">
        <v>27</v>
      </c>
      <c r="D38" s="68"/>
      <c r="E38" s="68">
        <v>0</v>
      </c>
      <c r="F38" s="68"/>
      <c r="G38" s="68"/>
      <c r="H38" s="68"/>
      <c r="I38" s="68"/>
    </row>
    <row r="39" spans="1:15">
      <c r="B39" s="68"/>
      <c r="C39" s="68" t="s">
        <v>23</v>
      </c>
      <c r="D39" s="68"/>
      <c r="E39" s="68">
        <v>80</v>
      </c>
      <c r="F39" s="68"/>
      <c r="G39" s="68"/>
      <c r="H39" s="68"/>
      <c r="I39" s="68"/>
    </row>
    <row r="40" spans="1:15">
      <c r="B40" s="68"/>
      <c r="C40" s="68" t="s">
        <v>26</v>
      </c>
      <c r="D40" s="68"/>
      <c r="E40" s="68">
        <v>787113</v>
      </c>
      <c r="F40" s="68"/>
      <c r="G40" s="68"/>
      <c r="H40" s="68"/>
      <c r="I40" s="68"/>
    </row>
    <row r="41" spans="1:15">
      <c r="B41" s="68"/>
      <c r="C41" s="68" t="s">
        <v>25</v>
      </c>
      <c r="D41" s="68"/>
      <c r="E41" s="68">
        <v>1040</v>
      </c>
      <c r="F41" s="68"/>
      <c r="G41" s="68"/>
      <c r="H41" s="68"/>
      <c r="I41" s="6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15" workbookViewId="0">
      <selection activeCell="A40" sqref="A40:XFD40"/>
    </sheetView>
  </sheetViews>
  <sheetFormatPr defaultColWidth="10" defaultRowHeight="14.4"/>
  <cols>
    <col min="1" max="1" width="12.5546875" customWidth="1"/>
    <col min="4" max="4" width="11" customWidth="1"/>
  </cols>
  <sheetData>
    <row r="1" spans="1:25">
      <c r="A1" s="27" t="s">
        <v>0</v>
      </c>
      <c r="B1" s="28" t="s">
        <v>1</v>
      </c>
      <c r="C1" s="29"/>
      <c r="D1" s="27" t="s">
        <v>2</v>
      </c>
      <c r="E1" s="28" t="s">
        <v>3</v>
      </c>
      <c r="F1" s="29"/>
      <c r="G1" s="30"/>
      <c r="H1" s="28" t="s">
        <v>4</v>
      </c>
      <c r="I1" s="29"/>
      <c r="J1" s="28" t="s">
        <v>5</v>
      </c>
      <c r="K1" s="29"/>
      <c r="L1" s="27" t="s">
        <v>6</v>
      </c>
      <c r="M1" s="31" t="s">
        <v>7</v>
      </c>
      <c r="N1" s="31" t="s">
        <v>8</v>
      </c>
      <c r="O1" s="32" t="s">
        <v>9</v>
      </c>
    </row>
    <row r="2" spans="1:25">
      <c r="A2" s="33"/>
      <c r="B2" s="34" t="s">
        <v>10</v>
      </c>
      <c r="C2" s="35" t="s">
        <v>11</v>
      </c>
      <c r="D2" s="36" t="s">
        <v>6</v>
      </c>
      <c r="E2" s="34" t="s">
        <v>10</v>
      </c>
      <c r="F2" s="35" t="s">
        <v>11</v>
      </c>
      <c r="G2" s="36" t="s">
        <v>6</v>
      </c>
      <c r="H2" s="34" t="s">
        <v>12</v>
      </c>
      <c r="I2" s="35" t="s">
        <v>13</v>
      </c>
      <c r="J2" s="37" t="s">
        <v>14</v>
      </c>
      <c r="K2" s="38" t="s">
        <v>15</v>
      </c>
      <c r="L2" s="36" t="s">
        <v>16</v>
      </c>
      <c r="M2" s="39" t="s">
        <v>17</v>
      </c>
      <c r="N2" s="39" t="s">
        <v>18</v>
      </c>
      <c r="O2" s="38" t="s">
        <v>19</v>
      </c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>
        <v>12489</v>
      </c>
      <c r="N3" s="15">
        <v>1232</v>
      </c>
      <c r="O3" s="15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>
      <c r="A4" s="14">
        <v>45536</v>
      </c>
      <c r="B4" s="15">
        <v>13604</v>
      </c>
      <c r="C4" s="15">
        <v>11460</v>
      </c>
      <c r="D4" s="15">
        <f>B4+C4</f>
        <v>25064</v>
      </c>
      <c r="E4" s="15">
        <v>40</v>
      </c>
      <c r="F4" s="15">
        <v>40</v>
      </c>
      <c r="G4" s="15">
        <f t="shared" ref="G4:G32" si="0">E4+F4</f>
        <v>80</v>
      </c>
      <c r="H4" s="15"/>
      <c r="I4" s="15"/>
      <c r="J4" s="15">
        <v>360</v>
      </c>
      <c r="K4" s="15">
        <v>20353</v>
      </c>
      <c r="L4" s="15">
        <f>D4+G4+J4</f>
        <v>25504</v>
      </c>
      <c r="M4" s="15">
        <f>M3+D4-K4</f>
        <v>17200</v>
      </c>
      <c r="N4" s="15">
        <v>1232</v>
      </c>
      <c r="O4" s="16">
        <f t="shared" ref="O4:O32" si="1">L4/N4</f>
        <v>20.7012987012987</v>
      </c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>
      <c r="A5" s="14">
        <v>45537</v>
      </c>
      <c r="B5" s="15">
        <v>13000</v>
      </c>
      <c r="C5" s="15">
        <v>12642</v>
      </c>
      <c r="D5" s="15">
        <f>B5+C5</f>
        <v>25642</v>
      </c>
      <c r="E5" s="15">
        <v>40</v>
      </c>
      <c r="F5" s="15">
        <v>40</v>
      </c>
      <c r="G5" s="15">
        <f t="shared" si="0"/>
        <v>80</v>
      </c>
      <c r="H5" s="15"/>
      <c r="I5" s="15">
        <v>80</v>
      </c>
      <c r="J5" s="15"/>
      <c r="K5" s="15">
        <v>30500</v>
      </c>
      <c r="L5" s="15">
        <f>G5+D5+I5</f>
        <v>25802</v>
      </c>
      <c r="M5" s="15">
        <f>M4+D5-K5</f>
        <v>12342</v>
      </c>
      <c r="N5" s="15">
        <v>1227</v>
      </c>
      <c r="O5" s="16">
        <f>L5/N5</f>
        <v>21.028524857375714</v>
      </c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>
      <c r="A6" s="14">
        <v>45538</v>
      </c>
      <c r="B6" s="15">
        <v>13080</v>
      </c>
      <c r="C6" s="15">
        <v>12986</v>
      </c>
      <c r="D6" s="15">
        <f t="shared" ref="D6:D32" si="2">B6+C6</f>
        <v>26066</v>
      </c>
      <c r="E6" s="15">
        <v>50</v>
      </c>
      <c r="F6" s="15">
        <v>50</v>
      </c>
      <c r="G6" s="15">
        <f t="shared" si="0"/>
        <v>100</v>
      </c>
      <c r="H6" s="15"/>
      <c r="I6" s="15"/>
      <c r="J6" s="15"/>
      <c r="K6" s="15">
        <v>20822</v>
      </c>
      <c r="L6" s="15">
        <f>D6+G6</f>
        <v>26166</v>
      </c>
      <c r="M6" s="15">
        <f t="shared" ref="M6:M33" si="3">M5+D6-K6</f>
        <v>17586</v>
      </c>
      <c r="N6" s="15">
        <v>1255</v>
      </c>
      <c r="O6" s="16">
        <f t="shared" si="1"/>
        <v>20.849402390438247</v>
      </c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>
      <c r="A7" s="14">
        <v>45539</v>
      </c>
      <c r="B7" s="15">
        <v>12794</v>
      </c>
      <c r="C7" s="15">
        <v>13093</v>
      </c>
      <c r="D7" s="15">
        <f t="shared" si="2"/>
        <v>25887</v>
      </c>
      <c r="E7" s="15">
        <v>50</v>
      </c>
      <c r="F7" s="15">
        <v>50</v>
      </c>
      <c r="G7" s="15">
        <f t="shared" si="0"/>
        <v>100</v>
      </c>
      <c r="H7" s="15"/>
      <c r="I7" s="15"/>
      <c r="J7" s="15"/>
      <c r="K7" s="15">
        <v>26921</v>
      </c>
      <c r="L7" s="15">
        <f>D7+G7</f>
        <v>25987</v>
      </c>
      <c r="M7" s="15">
        <f t="shared" si="3"/>
        <v>16552</v>
      </c>
      <c r="N7" s="15">
        <v>1255</v>
      </c>
      <c r="O7" s="16">
        <f t="shared" si="1"/>
        <v>20.706772908366535</v>
      </c>
      <c r="P7" s="69"/>
      <c r="Q7" s="69"/>
      <c r="R7" s="69"/>
      <c r="S7" s="69"/>
      <c r="T7" s="69"/>
      <c r="U7" s="69"/>
      <c r="V7" s="69"/>
      <c r="W7" s="69"/>
      <c r="X7" s="69"/>
      <c r="Y7" s="69"/>
    </row>
    <row r="8" spans="1:25">
      <c r="A8" s="14">
        <v>45540</v>
      </c>
      <c r="B8" s="15">
        <v>14000</v>
      </c>
      <c r="C8" s="15">
        <v>12884</v>
      </c>
      <c r="D8" s="15">
        <f t="shared" si="2"/>
        <v>26884</v>
      </c>
      <c r="E8" s="15">
        <v>50</v>
      </c>
      <c r="F8" s="15">
        <v>50</v>
      </c>
      <c r="G8" s="15">
        <f t="shared" si="0"/>
        <v>100</v>
      </c>
      <c r="H8" s="15"/>
      <c r="I8" s="15"/>
      <c r="J8" s="15"/>
      <c r="K8" s="15">
        <v>16022</v>
      </c>
      <c r="L8" s="15">
        <f>D8+G8</f>
        <v>26984</v>
      </c>
      <c r="M8" s="15">
        <f>M7+D8-K8</f>
        <v>27414</v>
      </c>
      <c r="N8" s="15">
        <v>1265</v>
      </c>
      <c r="O8" s="16">
        <f t="shared" si="1"/>
        <v>21.331225296442689</v>
      </c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>
      <c r="A9" s="14">
        <v>45541</v>
      </c>
      <c r="B9" s="15">
        <v>14661</v>
      </c>
      <c r="C9" s="15">
        <v>12460</v>
      </c>
      <c r="D9" s="15">
        <f>B9+C9</f>
        <v>27121</v>
      </c>
      <c r="E9" s="15">
        <v>50</v>
      </c>
      <c r="F9" s="15">
        <v>50</v>
      </c>
      <c r="G9" s="15">
        <f>E9+F9</f>
        <v>100</v>
      </c>
      <c r="H9" s="15"/>
      <c r="I9" s="15"/>
      <c r="J9" s="15"/>
      <c r="K9" s="15">
        <v>44955</v>
      </c>
      <c r="L9" s="15">
        <f>D9+G9</f>
        <v>27221</v>
      </c>
      <c r="M9" s="15">
        <f>M8+D9-K9</f>
        <v>9580</v>
      </c>
      <c r="N9" s="15">
        <v>1265</v>
      </c>
      <c r="O9" s="16">
        <f t="shared" si="1"/>
        <v>21.518577075098815</v>
      </c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1:25">
      <c r="A10" s="14">
        <v>45542</v>
      </c>
      <c r="B10" s="15">
        <v>14564</v>
      </c>
      <c r="C10" s="15">
        <v>13000</v>
      </c>
      <c r="D10" s="15">
        <f t="shared" si="2"/>
        <v>27564</v>
      </c>
      <c r="E10" s="15">
        <v>50</v>
      </c>
      <c r="F10" s="15">
        <v>50</v>
      </c>
      <c r="G10" s="15">
        <f t="shared" si="0"/>
        <v>100</v>
      </c>
      <c r="H10" s="15"/>
      <c r="I10" s="15"/>
      <c r="J10" s="15"/>
      <c r="K10" s="15">
        <v>20597</v>
      </c>
      <c r="L10" s="15">
        <f t="shared" ref="L10:L18" si="4">D10+G10</f>
        <v>27664</v>
      </c>
      <c r="M10" s="15">
        <f>M9+D10-K10</f>
        <v>16547</v>
      </c>
      <c r="N10" s="15">
        <v>1257</v>
      </c>
      <c r="O10" s="16">
        <f t="shared" si="1"/>
        <v>22.007955449482896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1:25">
      <c r="A11" s="14">
        <v>45543</v>
      </c>
      <c r="B11" s="15">
        <v>13644</v>
      </c>
      <c r="C11" s="15">
        <v>14053</v>
      </c>
      <c r="D11" s="15">
        <f t="shared" si="2"/>
        <v>27697</v>
      </c>
      <c r="E11" s="15">
        <v>50</v>
      </c>
      <c r="F11" s="15">
        <v>50</v>
      </c>
      <c r="G11" s="15">
        <f t="shared" si="0"/>
        <v>100</v>
      </c>
      <c r="H11" s="15"/>
      <c r="I11" s="15"/>
      <c r="J11" s="15">
        <v>340</v>
      </c>
      <c r="K11" s="15">
        <v>30191</v>
      </c>
      <c r="L11" s="15">
        <f>D11+G11+J11</f>
        <v>28137</v>
      </c>
      <c r="M11" s="15">
        <f>M10+D11-K11</f>
        <v>14053</v>
      </c>
      <c r="N11" s="15">
        <v>1252</v>
      </c>
      <c r="O11" s="16">
        <f t="shared" si="1"/>
        <v>22.473642172523963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25">
      <c r="A12" s="14">
        <v>45544</v>
      </c>
      <c r="B12" s="15">
        <v>13968</v>
      </c>
      <c r="C12" s="15">
        <v>13507</v>
      </c>
      <c r="D12" s="15">
        <f t="shared" si="2"/>
        <v>27475</v>
      </c>
      <c r="E12" s="15">
        <v>50</v>
      </c>
      <c r="F12" s="15">
        <v>50</v>
      </c>
      <c r="G12" s="15">
        <f t="shared" si="0"/>
        <v>100</v>
      </c>
      <c r="H12" s="15"/>
      <c r="I12" s="15"/>
      <c r="J12" s="15"/>
      <c r="K12" s="15">
        <v>14967</v>
      </c>
      <c r="L12" s="15">
        <f>D12+G12+J12</f>
        <v>27575</v>
      </c>
      <c r="M12" s="15">
        <f t="shared" si="3"/>
        <v>26561</v>
      </c>
      <c r="N12" s="15">
        <v>1255</v>
      </c>
      <c r="O12" s="16">
        <f t="shared" si="1"/>
        <v>21.97211155378486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:25">
      <c r="A13" s="14">
        <v>45545</v>
      </c>
      <c r="B13" s="15">
        <v>12719</v>
      </c>
      <c r="C13" s="15">
        <v>12834</v>
      </c>
      <c r="D13" s="15">
        <f t="shared" si="2"/>
        <v>25553</v>
      </c>
      <c r="E13" s="15">
        <v>20</v>
      </c>
      <c r="F13" s="15">
        <v>20</v>
      </c>
      <c r="G13" s="15">
        <f t="shared" si="0"/>
        <v>40</v>
      </c>
      <c r="H13" s="15"/>
      <c r="I13" s="15"/>
      <c r="J13" s="15"/>
      <c r="K13" s="15">
        <v>36663</v>
      </c>
      <c r="L13" s="15">
        <f>D13+G13+J13</f>
        <v>25593</v>
      </c>
      <c r="M13" s="15">
        <f t="shared" si="3"/>
        <v>15451</v>
      </c>
      <c r="N13" s="15">
        <v>1255</v>
      </c>
      <c r="O13" s="16">
        <f t="shared" si="1"/>
        <v>20.392828685258966</v>
      </c>
      <c r="P13" s="69"/>
      <c r="Q13" s="69"/>
      <c r="R13" s="69"/>
      <c r="S13" s="69"/>
      <c r="T13" s="69"/>
      <c r="U13" s="69"/>
      <c r="V13" s="69"/>
      <c r="W13" s="69"/>
      <c r="X13" s="69"/>
      <c r="Y13" s="69"/>
    </row>
    <row r="14" spans="1:25">
      <c r="A14" s="14">
        <v>45546</v>
      </c>
      <c r="B14" s="15">
        <v>10772</v>
      </c>
      <c r="C14" s="15">
        <v>13054</v>
      </c>
      <c r="D14" s="15">
        <f t="shared" si="2"/>
        <v>23826</v>
      </c>
      <c r="E14" s="15">
        <v>20</v>
      </c>
      <c r="F14" s="15">
        <v>20</v>
      </c>
      <c r="G14" s="15">
        <f t="shared" si="0"/>
        <v>40</v>
      </c>
      <c r="H14" s="15"/>
      <c r="I14" s="15"/>
      <c r="J14" s="15"/>
      <c r="K14" s="15">
        <v>24223</v>
      </c>
      <c r="L14" s="15">
        <f t="shared" si="4"/>
        <v>23866</v>
      </c>
      <c r="M14" s="15">
        <f>M13+D14-K14</f>
        <v>15054</v>
      </c>
      <c r="N14" s="15">
        <v>1255</v>
      </c>
      <c r="O14" s="16">
        <f t="shared" si="1"/>
        <v>19.016733067729085</v>
      </c>
      <c r="P14" s="69"/>
      <c r="Q14" s="69"/>
      <c r="R14" s="69"/>
      <c r="S14" s="69"/>
      <c r="T14" s="69"/>
      <c r="U14" s="69"/>
      <c r="V14" s="69"/>
      <c r="W14" s="69"/>
      <c r="X14" s="69"/>
      <c r="Y14" s="69"/>
    </row>
    <row r="15" spans="1:25">
      <c r="A15" s="14">
        <v>45547</v>
      </c>
      <c r="B15" s="15">
        <v>11185</v>
      </c>
      <c r="C15" s="15">
        <v>12019</v>
      </c>
      <c r="D15" s="15">
        <f t="shared" si="2"/>
        <v>23204</v>
      </c>
      <c r="E15" s="15">
        <v>20</v>
      </c>
      <c r="F15" s="15">
        <v>20</v>
      </c>
      <c r="G15" s="15">
        <f t="shared" si="0"/>
        <v>40</v>
      </c>
      <c r="H15" s="15"/>
      <c r="I15" s="15"/>
      <c r="J15" s="15"/>
      <c r="K15" s="15">
        <v>24640</v>
      </c>
      <c r="L15" s="15">
        <f>D15+G15+J15</f>
        <v>23244</v>
      </c>
      <c r="M15" s="15">
        <f>M14+D15-K15</f>
        <v>13618</v>
      </c>
      <c r="N15" s="15">
        <v>1255</v>
      </c>
      <c r="O15" s="16">
        <f>L15/N15</f>
        <v>18.521115537848605</v>
      </c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25">
      <c r="A16" s="14">
        <v>45548</v>
      </c>
      <c r="B16" s="15">
        <v>11513</v>
      </c>
      <c r="C16" s="15">
        <v>13100</v>
      </c>
      <c r="D16" s="15">
        <f t="shared" si="2"/>
        <v>24613</v>
      </c>
      <c r="E16" s="15">
        <v>20</v>
      </c>
      <c r="F16" s="15">
        <v>20</v>
      </c>
      <c r="G16" s="15">
        <f>E16+F16</f>
        <v>40</v>
      </c>
      <c r="H16" s="15"/>
      <c r="I16" s="15"/>
      <c r="J16" s="15"/>
      <c r="K16" s="15">
        <v>25131</v>
      </c>
      <c r="L16" s="15">
        <f t="shared" si="4"/>
        <v>24653</v>
      </c>
      <c r="M16" s="15">
        <f t="shared" si="3"/>
        <v>13100</v>
      </c>
      <c r="N16" s="15">
        <v>1277</v>
      </c>
      <c r="O16" s="16">
        <f t="shared" si="1"/>
        <v>19.305403288958498</v>
      </c>
      <c r="P16" s="69"/>
      <c r="Q16" s="69"/>
      <c r="R16" s="69"/>
      <c r="S16" s="69"/>
      <c r="T16" s="69"/>
      <c r="U16" s="69"/>
      <c r="V16" s="69"/>
      <c r="W16" s="69"/>
      <c r="X16" s="69"/>
      <c r="Y16" s="69"/>
    </row>
    <row r="17" spans="1:25">
      <c r="A17" s="14">
        <v>45549</v>
      </c>
      <c r="B17" s="15">
        <v>13121</v>
      </c>
      <c r="C17" s="15">
        <v>12324</v>
      </c>
      <c r="D17" s="15">
        <f t="shared" si="2"/>
        <v>25445</v>
      </c>
      <c r="E17" s="15">
        <v>20</v>
      </c>
      <c r="F17" s="15">
        <v>20</v>
      </c>
      <c r="G17" s="15">
        <f t="shared" si="0"/>
        <v>40</v>
      </c>
      <c r="H17" s="15"/>
      <c r="I17" s="15"/>
      <c r="J17" s="15">
        <v>180</v>
      </c>
      <c r="K17" s="15">
        <v>26221</v>
      </c>
      <c r="L17" s="15">
        <f>D17+G17+J17</f>
        <v>25665</v>
      </c>
      <c r="M17" s="15">
        <f t="shared" si="3"/>
        <v>12324</v>
      </c>
      <c r="N17" s="15">
        <v>1277</v>
      </c>
      <c r="O17" s="16">
        <f t="shared" si="1"/>
        <v>20.09788566953798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>
      <c r="A18" s="14">
        <v>45550</v>
      </c>
      <c r="B18" s="15">
        <v>14028</v>
      </c>
      <c r="C18" s="15">
        <v>13661</v>
      </c>
      <c r="D18" s="15">
        <f t="shared" si="2"/>
        <v>27689</v>
      </c>
      <c r="E18" s="15">
        <v>20</v>
      </c>
      <c r="F18" s="15">
        <v>20</v>
      </c>
      <c r="G18" s="15">
        <f t="shared" si="0"/>
        <v>40</v>
      </c>
      <c r="H18" s="15"/>
      <c r="I18" s="15"/>
      <c r="J18" s="15"/>
      <c r="K18" s="15">
        <v>24852</v>
      </c>
      <c r="L18" s="15">
        <f t="shared" si="4"/>
        <v>27729</v>
      </c>
      <c r="M18" s="15">
        <f t="shared" si="3"/>
        <v>15161</v>
      </c>
      <c r="N18" s="15">
        <v>1276</v>
      </c>
      <c r="O18" s="16">
        <f t="shared" si="1"/>
        <v>21.731191222570533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>
      <c r="A19" s="14">
        <v>45551</v>
      </c>
      <c r="B19" s="15">
        <v>14500</v>
      </c>
      <c r="C19" s="15">
        <v>13554</v>
      </c>
      <c r="D19" s="15">
        <f t="shared" si="2"/>
        <v>28054</v>
      </c>
      <c r="E19" s="15">
        <v>20</v>
      </c>
      <c r="F19" s="15">
        <v>20</v>
      </c>
      <c r="G19" s="15">
        <f t="shared" si="0"/>
        <v>40</v>
      </c>
      <c r="H19" s="15"/>
      <c r="I19" s="15"/>
      <c r="J19" s="15"/>
      <c r="K19" s="15">
        <v>30738</v>
      </c>
      <c r="L19" s="15">
        <f>D19+G19+J19</f>
        <v>28094</v>
      </c>
      <c r="M19" s="15">
        <f t="shared" si="3"/>
        <v>12477</v>
      </c>
      <c r="N19" s="15">
        <v>1303</v>
      </c>
      <c r="O19" s="16">
        <f t="shared" si="1"/>
        <v>21.561013046815042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>
      <c r="A20" s="14">
        <v>45552</v>
      </c>
      <c r="B20" s="15">
        <v>14005</v>
      </c>
      <c r="C20" s="15">
        <v>14302</v>
      </c>
      <c r="D20" s="15">
        <f t="shared" si="2"/>
        <v>28307</v>
      </c>
      <c r="E20" s="15">
        <v>20</v>
      </c>
      <c r="F20" s="15">
        <v>20</v>
      </c>
      <c r="G20" s="15">
        <f t="shared" si="0"/>
        <v>40</v>
      </c>
      <c r="H20" s="15"/>
      <c r="I20" s="15"/>
      <c r="J20" s="15"/>
      <c r="K20" s="15">
        <v>26482</v>
      </c>
      <c r="L20" s="15">
        <f t="shared" ref="L20:L28" si="5">D20+G20</f>
        <v>28347</v>
      </c>
      <c r="M20" s="15">
        <f t="shared" si="3"/>
        <v>14302</v>
      </c>
      <c r="N20" s="15">
        <v>1304</v>
      </c>
      <c r="O20" s="16">
        <f t="shared" si="1"/>
        <v>21.738496932515336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>
      <c r="A21" s="14">
        <v>45553</v>
      </c>
      <c r="B21" s="15">
        <v>13943</v>
      </c>
      <c r="C21" s="15">
        <v>13500</v>
      </c>
      <c r="D21" s="15">
        <f t="shared" si="2"/>
        <v>27443</v>
      </c>
      <c r="E21" s="15">
        <v>20</v>
      </c>
      <c r="F21" s="15">
        <v>20</v>
      </c>
      <c r="G21" s="15">
        <f t="shared" si="0"/>
        <v>40</v>
      </c>
      <c r="H21" s="15"/>
      <c r="I21" s="15"/>
      <c r="J21" s="15">
        <v>0</v>
      </c>
      <c r="K21" s="15">
        <v>28245</v>
      </c>
      <c r="L21" s="15">
        <f>D21+G21+J21</f>
        <v>27483</v>
      </c>
      <c r="M21" s="15">
        <f t="shared" si="3"/>
        <v>13500</v>
      </c>
      <c r="N21" s="15">
        <v>1304</v>
      </c>
      <c r="O21" s="16">
        <f t="shared" si="1"/>
        <v>21.075920245398773</v>
      </c>
    </row>
    <row r="22" spans="1:25">
      <c r="A22" s="14">
        <v>45554</v>
      </c>
      <c r="B22" s="15">
        <v>12325</v>
      </c>
      <c r="C22" s="15">
        <v>14720</v>
      </c>
      <c r="D22" s="15">
        <f t="shared" si="2"/>
        <v>27045</v>
      </c>
      <c r="E22" s="15">
        <v>20</v>
      </c>
      <c r="F22" s="15">
        <v>20</v>
      </c>
      <c r="G22" s="15">
        <f t="shared" si="0"/>
        <v>40</v>
      </c>
      <c r="H22" s="15"/>
      <c r="I22" s="15"/>
      <c r="J22" s="15"/>
      <c r="K22" s="15">
        <v>25825</v>
      </c>
      <c r="L22" s="15">
        <f t="shared" si="5"/>
        <v>27085</v>
      </c>
      <c r="M22" s="15">
        <f t="shared" si="3"/>
        <v>14720</v>
      </c>
      <c r="N22" s="15">
        <v>1310</v>
      </c>
      <c r="O22" s="16">
        <f t="shared" si="1"/>
        <v>20.675572519083971</v>
      </c>
    </row>
    <row r="23" spans="1:25">
      <c r="A23" s="14">
        <v>45555</v>
      </c>
      <c r="B23" s="15">
        <v>13631</v>
      </c>
      <c r="C23" s="15">
        <v>13800</v>
      </c>
      <c r="D23" s="15">
        <f t="shared" si="2"/>
        <v>27431</v>
      </c>
      <c r="E23" s="15">
        <v>20</v>
      </c>
      <c r="F23" s="15">
        <v>20</v>
      </c>
      <c r="G23" s="15">
        <f t="shared" si="0"/>
        <v>40</v>
      </c>
      <c r="H23" s="15"/>
      <c r="I23" s="15"/>
      <c r="J23" s="15"/>
      <c r="K23" s="15">
        <v>25351</v>
      </c>
      <c r="L23" s="15">
        <f>D23+G23+J23</f>
        <v>27471</v>
      </c>
      <c r="M23" s="15">
        <f t="shared" si="3"/>
        <v>16800</v>
      </c>
      <c r="N23" s="15">
        <v>1307</v>
      </c>
      <c r="O23" s="16">
        <f t="shared" si="1"/>
        <v>21.018362662586075</v>
      </c>
    </row>
    <row r="24" spans="1:25">
      <c r="A24" s="14">
        <v>45556</v>
      </c>
      <c r="B24" s="15">
        <v>13603</v>
      </c>
      <c r="C24" s="15">
        <v>14818</v>
      </c>
      <c r="D24" s="15">
        <f t="shared" si="2"/>
        <v>28421</v>
      </c>
      <c r="E24" s="15">
        <v>20</v>
      </c>
      <c r="F24" s="15">
        <v>20</v>
      </c>
      <c r="G24" s="15">
        <f>E24+F24</f>
        <v>40</v>
      </c>
      <c r="H24" s="15"/>
      <c r="I24" s="15"/>
      <c r="J24" s="15"/>
      <c r="K24" s="15">
        <v>30403</v>
      </c>
      <c r="L24" s="15">
        <f>D24+G24+J24</f>
        <v>28461</v>
      </c>
      <c r="M24" s="15">
        <f t="shared" si="3"/>
        <v>14818</v>
      </c>
      <c r="N24" s="15">
        <v>1313</v>
      </c>
      <c r="O24" s="16">
        <f t="shared" si="1"/>
        <v>21.676313785224675</v>
      </c>
    </row>
    <row r="25" spans="1:25">
      <c r="A25" s="14">
        <v>45557</v>
      </c>
      <c r="B25" s="15">
        <v>13917</v>
      </c>
      <c r="C25" s="15">
        <v>13890</v>
      </c>
      <c r="D25" s="15">
        <f t="shared" si="2"/>
        <v>27807</v>
      </c>
      <c r="E25" s="15">
        <v>20</v>
      </c>
      <c r="F25" s="15">
        <v>20</v>
      </c>
      <c r="G25" s="15">
        <f t="shared" si="0"/>
        <v>40</v>
      </c>
      <c r="H25" s="15"/>
      <c r="I25" s="15"/>
      <c r="J25" s="15">
        <v>360</v>
      </c>
      <c r="K25" s="15">
        <v>28735</v>
      </c>
      <c r="L25" s="15">
        <f>D25+G25+J25</f>
        <v>28207</v>
      </c>
      <c r="M25" s="15">
        <f t="shared" si="3"/>
        <v>13890</v>
      </c>
      <c r="N25" s="15">
        <v>1308</v>
      </c>
      <c r="O25" s="16">
        <f t="shared" si="1"/>
        <v>21.564984709480122</v>
      </c>
    </row>
    <row r="26" spans="1:25">
      <c r="A26" s="14">
        <v>45558</v>
      </c>
      <c r="B26" s="15">
        <v>13996</v>
      </c>
      <c r="C26" s="15">
        <v>14220</v>
      </c>
      <c r="D26" s="15">
        <f t="shared" si="2"/>
        <v>28216</v>
      </c>
      <c r="E26" s="15">
        <v>20</v>
      </c>
      <c r="F26" s="15">
        <v>20</v>
      </c>
      <c r="G26" s="15">
        <f t="shared" si="0"/>
        <v>40</v>
      </c>
      <c r="H26" s="15"/>
      <c r="I26" s="15"/>
      <c r="J26" s="15"/>
      <c r="K26" s="15">
        <v>27886</v>
      </c>
      <c r="L26" s="15">
        <f>D26+G26</f>
        <v>28256</v>
      </c>
      <c r="M26" s="15">
        <f t="shared" si="3"/>
        <v>14220</v>
      </c>
      <c r="N26" s="15">
        <v>1325</v>
      </c>
      <c r="O26" s="16">
        <f t="shared" si="1"/>
        <v>21.325283018867925</v>
      </c>
    </row>
    <row r="27" spans="1:25">
      <c r="A27" s="14">
        <v>45559</v>
      </c>
      <c r="B27" s="15">
        <v>15078</v>
      </c>
      <c r="C27" s="15">
        <v>13923</v>
      </c>
      <c r="D27" s="15">
        <f t="shared" si="2"/>
        <v>29001</v>
      </c>
      <c r="E27" s="15">
        <v>20</v>
      </c>
      <c r="F27" s="15">
        <v>20</v>
      </c>
      <c r="G27" s="15">
        <f t="shared" si="0"/>
        <v>40</v>
      </c>
      <c r="H27" s="15"/>
      <c r="I27" s="15"/>
      <c r="J27" s="15"/>
      <c r="K27" s="15">
        <v>26298</v>
      </c>
      <c r="L27" s="15">
        <f t="shared" si="5"/>
        <v>29041</v>
      </c>
      <c r="M27" s="15">
        <f t="shared" si="3"/>
        <v>16923</v>
      </c>
      <c r="N27" s="15">
        <v>1325</v>
      </c>
      <c r="O27" s="16">
        <f t="shared" si="1"/>
        <v>21.917735849056605</v>
      </c>
    </row>
    <row r="28" spans="1:25">
      <c r="A28" s="14">
        <v>45560</v>
      </c>
      <c r="B28" s="15">
        <v>15165</v>
      </c>
      <c r="C28" s="15">
        <v>13340</v>
      </c>
      <c r="D28" s="15">
        <f t="shared" si="2"/>
        <v>28505</v>
      </c>
      <c r="E28" s="15">
        <v>20</v>
      </c>
      <c r="F28" s="15">
        <v>20</v>
      </c>
      <c r="G28" s="15">
        <f t="shared" si="0"/>
        <v>40</v>
      </c>
      <c r="H28" s="15"/>
      <c r="I28" s="15"/>
      <c r="J28" s="15"/>
      <c r="K28" s="15">
        <v>32088</v>
      </c>
      <c r="L28" s="15">
        <f t="shared" si="5"/>
        <v>28545</v>
      </c>
      <c r="M28" s="15">
        <f t="shared" si="3"/>
        <v>13340</v>
      </c>
      <c r="N28" s="15">
        <v>1325</v>
      </c>
      <c r="O28" s="16">
        <f t="shared" si="1"/>
        <v>21.543396226415094</v>
      </c>
    </row>
    <row r="29" spans="1:25">
      <c r="A29" s="14">
        <v>45561</v>
      </c>
      <c r="B29" s="15">
        <v>14435</v>
      </c>
      <c r="C29" s="15">
        <v>14341</v>
      </c>
      <c r="D29" s="15">
        <f t="shared" si="2"/>
        <v>28776</v>
      </c>
      <c r="E29" s="15">
        <v>20</v>
      </c>
      <c r="F29" s="15">
        <v>20</v>
      </c>
      <c r="G29" s="15">
        <f t="shared" si="0"/>
        <v>40</v>
      </c>
      <c r="H29" s="15"/>
      <c r="I29" s="15"/>
      <c r="J29" s="15"/>
      <c r="K29" s="15">
        <v>24775</v>
      </c>
      <c r="L29" s="15">
        <f>D29+G29</f>
        <v>28816</v>
      </c>
      <c r="M29" s="15">
        <f t="shared" si="3"/>
        <v>17341</v>
      </c>
      <c r="N29" s="15">
        <v>1325</v>
      </c>
      <c r="O29" s="16">
        <f t="shared" si="1"/>
        <v>21.747924528301887</v>
      </c>
    </row>
    <row r="30" spans="1:25">
      <c r="A30" s="14">
        <v>45562</v>
      </c>
      <c r="B30" s="15">
        <v>14941</v>
      </c>
      <c r="C30" s="15">
        <v>14399</v>
      </c>
      <c r="D30" s="15">
        <f t="shared" si="2"/>
        <v>29340</v>
      </c>
      <c r="E30" s="15">
        <v>20</v>
      </c>
      <c r="F30" s="15">
        <v>20</v>
      </c>
      <c r="G30" s="15">
        <f t="shared" si="0"/>
        <v>40</v>
      </c>
      <c r="H30" s="15"/>
      <c r="I30" s="15"/>
      <c r="J30" s="15"/>
      <c r="K30" s="15">
        <v>32282</v>
      </c>
      <c r="L30" s="15">
        <f>D30+G30+J30</f>
        <v>29380</v>
      </c>
      <c r="M30" s="15">
        <f t="shared" si="3"/>
        <v>14399</v>
      </c>
      <c r="N30" s="15">
        <v>1334</v>
      </c>
      <c r="O30" s="16">
        <f t="shared" si="1"/>
        <v>22.023988005997001</v>
      </c>
    </row>
    <row r="31" spans="1:25">
      <c r="A31" s="14">
        <v>45563</v>
      </c>
      <c r="B31" s="15">
        <v>15188</v>
      </c>
      <c r="C31" s="15">
        <v>14779</v>
      </c>
      <c r="D31" s="15">
        <f t="shared" si="2"/>
        <v>29967</v>
      </c>
      <c r="E31" s="15">
        <v>20</v>
      </c>
      <c r="F31" s="15">
        <v>20</v>
      </c>
      <c r="G31" s="15">
        <f t="shared" si="0"/>
        <v>40</v>
      </c>
      <c r="H31" s="15"/>
      <c r="I31" s="15"/>
      <c r="J31" s="15"/>
      <c r="K31" s="15">
        <v>26528</v>
      </c>
      <c r="L31" s="15">
        <f>D31+G31</f>
        <v>30007</v>
      </c>
      <c r="M31" s="15">
        <f t="shared" si="3"/>
        <v>17838</v>
      </c>
      <c r="N31" s="15">
        <v>1327</v>
      </c>
      <c r="O31" s="16">
        <f t="shared" si="1"/>
        <v>22.612660135644312</v>
      </c>
    </row>
    <row r="32" spans="1:25">
      <c r="A32" s="14">
        <v>45564</v>
      </c>
      <c r="B32" s="15">
        <v>12923</v>
      </c>
      <c r="C32" s="15">
        <v>15094</v>
      </c>
      <c r="D32" s="15">
        <f t="shared" si="2"/>
        <v>28017</v>
      </c>
      <c r="E32" s="15">
        <v>20</v>
      </c>
      <c r="F32" s="15">
        <v>20</v>
      </c>
      <c r="G32" s="15">
        <f t="shared" si="0"/>
        <v>40</v>
      </c>
      <c r="H32" s="15"/>
      <c r="I32" s="51"/>
      <c r="J32" s="15">
        <v>440</v>
      </c>
      <c r="K32" s="15">
        <v>30761</v>
      </c>
      <c r="L32" s="15">
        <f>D32+G32+J32</f>
        <v>28497</v>
      </c>
      <c r="M32" s="15">
        <f t="shared" si="3"/>
        <v>15094</v>
      </c>
      <c r="N32" s="15">
        <v>1327</v>
      </c>
      <c r="O32" s="16">
        <f t="shared" si="1"/>
        <v>21.474755086661641</v>
      </c>
    </row>
    <row r="33" spans="1:15">
      <c r="A33" s="14">
        <v>45565</v>
      </c>
      <c r="B33" s="15">
        <v>13995</v>
      </c>
      <c r="C33" s="15">
        <v>14154</v>
      </c>
      <c r="D33" s="15">
        <f>C33+B33</f>
        <v>28149</v>
      </c>
      <c r="E33" s="15">
        <v>20</v>
      </c>
      <c r="F33" s="15">
        <v>20</v>
      </c>
      <c r="G33" s="15">
        <f>E33+F33</f>
        <v>40</v>
      </c>
      <c r="H33" s="15"/>
      <c r="I33" s="15"/>
      <c r="J33" s="15"/>
      <c r="K33" s="15">
        <v>29089</v>
      </c>
      <c r="L33" s="15">
        <f>D33+G33</f>
        <v>28189</v>
      </c>
      <c r="M33" s="15">
        <f t="shared" si="3"/>
        <v>14154</v>
      </c>
      <c r="N33" s="15">
        <v>1327</v>
      </c>
      <c r="O33" s="16">
        <f>L33/N33</f>
        <v>21.242652599849283</v>
      </c>
    </row>
    <row r="34" spans="1:15">
      <c r="A34" s="43" t="s">
        <v>6</v>
      </c>
      <c r="B34" s="43"/>
      <c r="C34" s="43"/>
      <c r="D34" s="43"/>
      <c r="E34" s="43"/>
      <c r="F34" s="43"/>
      <c r="G34" s="43">
        <f>SUM(G4:G33)</f>
        <v>1700</v>
      </c>
      <c r="H34" s="43"/>
      <c r="I34" s="43">
        <f>SUM(I4:I33)</f>
        <v>80</v>
      </c>
      <c r="J34" s="43">
        <f>SUM(J4:J33)</f>
        <v>1680</v>
      </c>
      <c r="K34" s="43">
        <f>SUM(K4:K33)</f>
        <v>812544</v>
      </c>
      <c r="L34" s="43"/>
      <c r="M34" s="43"/>
      <c r="N34" s="43"/>
      <c r="O34" s="43"/>
    </row>
    <row r="35" spans="1:15">
      <c r="B35" s="70" t="s">
        <v>24</v>
      </c>
      <c r="C35" s="70"/>
      <c r="D35" s="70"/>
      <c r="E35" s="70"/>
    </row>
    <row r="36" spans="1:15">
      <c r="B36" s="70"/>
      <c r="C36" s="70" t="s">
        <v>21</v>
      </c>
      <c r="D36" s="70"/>
      <c r="E36" s="70">
        <v>1700</v>
      </c>
    </row>
    <row r="37" spans="1:15">
      <c r="B37" s="70"/>
      <c r="C37" s="70" t="s">
        <v>23</v>
      </c>
      <c r="D37" s="70"/>
      <c r="E37" s="70">
        <v>80</v>
      </c>
    </row>
    <row r="38" spans="1:15">
      <c r="B38" s="70"/>
      <c r="C38" s="70" t="s">
        <v>26</v>
      </c>
      <c r="D38" s="70"/>
      <c r="E38" s="70">
        <v>812544</v>
      </c>
    </row>
    <row r="39" spans="1:15">
      <c r="B39" s="70"/>
      <c r="C39" s="70" t="s">
        <v>25</v>
      </c>
      <c r="D39" s="70"/>
      <c r="E39" s="70">
        <v>1680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2024</vt:lpstr>
      <vt:lpstr>FEBRUARY 2024</vt:lpstr>
      <vt:lpstr>MARCH 2024</vt:lpstr>
      <vt:lpstr>APRIL 2024</vt:lpstr>
      <vt:lpstr>MAY 2024</vt:lpstr>
      <vt:lpstr>JUNE 2024 </vt:lpstr>
      <vt:lpstr>JULY 2024</vt:lpstr>
      <vt:lpstr>AUGUST 2024</vt:lpstr>
      <vt:lpstr>SEPTEMBER 2024</vt:lpstr>
      <vt:lpstr>OCTOBER 2024</vt:lpstr>
      <vt:lpstr>NOVEMBER 2024</vt:lpstr>
      <vt:lpstr>DECEMBER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2024-11-13T06:40:36Z</dcterms:created>
  <dcterms:modified xsi:type="dcterms:W3CDTF">2025-01-09T08:35:01Z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1931c5b8ca9f4b8b995507c43f30e6d0</vt:lpwstr>
  </property>
</Properties>
</file>